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81.17\市町村課nas\03　財政\31その他（財政関係）\25 財政状況資料集…旧財政比較分析表等\R8(令和6年度決算分)\01 財政状況資料集作成（1回目）\04 市町村等→県\30 野田村（0313）●○済\"/>
    </mc:Choice>
  </mc:AlternateContent>
  <xr:revisionPtr revIDLastSave="0" documentId="13_ncr:1_{24D7505B-77D0-45B5-810C-F1F26D7DDF28}"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C35"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W34" i="10" s="1"/>
  <c r="BW35" i="10" s="1"/>
  <c r="BW36" i="10" s="1"/>
  <c r="BW37" i="10" s="1"/>
  <c r="BW38" i="10" s="1"/>
  <c r="BW39" i="10" s="1"/>
  <c r="CO34" i="10" l="1"/>
  <c r="CO35" i="10" s="1"/>
</calcChain>
</file>

<file path=xl/sharedStrings.xml><?xml version="1.0" encoding="utf-8"?>
<sst xmlns="http://schemas.openxmlformats.org/spreadsheetml/2006/main" count="1117" uniqueCount="559">
  <si>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</si>
  <si>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</si>
  <si>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</si>
  <si>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</si>
  <si>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</si>
  <si>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</si>
  <si>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</si>
  <si>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</si>
  <si>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</si>
  <si>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</si>
  <si>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</si>
  <si>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</si>
  <si>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</si>
  <si>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</si>
  <si>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</si>
  <si>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</si>
  <si>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</si>
  <si>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</si>
  <si>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</si>
  <si>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</si>
  <si>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</si>
  <si>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</si>
  <si>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</si>
  <si>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</si>
  <si>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</si>
  <si>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</si>
  <si>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</si>
  <si>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</si>
  <si>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</si>
  <si>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</si>
  <si>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</si>
  <si>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</si>
  <si>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</si>
  <si>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</si>
  <si>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</si>
  <si>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</si>
  <si>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</si>
  <si>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</si>
  <si>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</si>
  <si>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</si>
  <si>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</si>
  <si>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</si>
  <si>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</si>
  <si>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</si>
  <si>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</si>
  <si>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</si>
  <si>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</si>
  <si>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</si>
  <si>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</si>
  <si>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</si>
  <si>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</si>
  <si>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</si>
  <si>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</si>
  <si>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</si>
  <si>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</si>
  <si>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</si>
  <si>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</si>
  <si>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</si>
  <si>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</si>
  <si>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</si>
  <si>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</si>
  <si>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</si>
  <si>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</si>
  <si>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</si>
  <si>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</si>
  <si>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</si>
  <si>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</si>
  <si>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</si>
  <si>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</si>
  <si>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</si>
  <si>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</si>
  <si>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</si>
  <si>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</si>
  <si>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</si>
  <si>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</si>
  <si>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</si>
  <si>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</si>
  <si>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</si>
  <si>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</si>
  <si>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</si>
  <si>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</si>
  <si>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</si>
  <si>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</si>
  <si>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</si>
  <si>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</si>
  <si>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</si>
  <si>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</si>
  <si>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</si>
  <si>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</si>
  <si>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</si>
  <si>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</si>
  <si>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</si>
  <si>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</si>
  <si>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</si>
  <si>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野田村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</si>
  <si>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</si>
  <si>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</si>
  <si>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</si>
  <si>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</si>
  <si>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</si>
  <si>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</si>
  <si>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</si>
  <si>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</si>
  <si>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</si>
  <si>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</si>
  <si>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</si>
  <si>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</si>
  <si>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</si>
  <si>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</si>
  <si>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</si>
  <si>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</si>
  <si>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</si>
  <si>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</si>
  <si>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</si>
  <si>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</si>
  <si>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</si>
  <si>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</si>
  <si>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</si>
  <si>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</si>
  <si>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</si>
  <si>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</si>
  <si>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</si>
  <si>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</si>
  <si>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</si>
  <si>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</si>
  <si>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</si>
  <si>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</si>
  <si>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</si>
  <si>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</si>
  <si>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</si>
  <si>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</si>
  <si>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</si>
  <si>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</si>
  <si>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</si>
  <si>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</si>
  <si>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</si>
  <si>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</si>
  <si>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</si>
  <si>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</si>
  <si>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</si>
  <si>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</si>
  <si>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</si>
  <si>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</si>
  <si>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</si>
  <si>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</si>
  <si>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</si>
  <si>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</si>
  <si>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</si>
  <si>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</si>
  <si>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</si>
  <si>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</si>
  <si>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</si>
  <si>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</si>
  <si>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</si>
  <si>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</si>
  <si>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</si>
  <si>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</si>
  <si>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</si>
  <si>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</si>
  <si>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</si>
  <si>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</si>
  <si>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</si>
  <si>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</si>
  <si>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</si>
  <si>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</si>
  <si>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</si>
  <si>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</si>
  <si>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</si>
  <si>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</si>
  <si>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</si>
  <si>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</si>
  <si>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</si>
  <si>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</si>
  <si>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</si>
  <si>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</si>
  <si>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</si>
  <si>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</si>
  <si>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</si>
  <si>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</si>
  <si>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</si>
  <si>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</si>
  <si>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</si>
  <si>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</si>
  <si>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</si>
  <si>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</si>
  <si>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</si>
  <si>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</si>
  <si>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</si>
  <si>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</si>
  <si>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</si>
  <si>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</si>
  <si>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</si>
  <si>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</si>
  <si>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</si>
  <si>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</si>
  <si>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</si>
  <si>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</si>
  <si>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</si>
  <si>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</si>
  <si>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</si>
  <si>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</si>
  <si>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</si>
  <si>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</si>
  <si>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岩手県野田村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</si>
  <si>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</si>
  <si>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</si>
  <si>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</si>
  <si>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</si>
  <si>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</si>
  <si>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</si>
  <si>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</si>
  <si>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</si>
  <si>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</si>
  <si>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</si>
  <si>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</si>
  <si>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</si>
  <si>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</si>
  <si>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</si>
  <si>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</si>
  <si>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</si>
  <si>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</si>
  <si>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</si>
  <si>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</si>
  <si>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</si>
  <si>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</si>
  <si>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</si>
  <si>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</si>
  <si>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</si>
  <si>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</si>
  <si>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</si>
  <si>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</si>
  <si>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</si>
  <si>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</si>
  <si>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</si>
  <si>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</si>
  <si>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</si>
  <si>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</si>
  <si>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</si>
  <si>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</si>
  <si>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</si>
  <si>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</si>
  <si>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</si>
  <si>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</si>
  <si>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</si>
  <si>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</si>
  <si>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</si>
  <si>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</si>
  <si>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</si>
  <si>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</si>
  <si>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</si>
  <si>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</si>
  <si>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</si>
  <si>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</si>
  <si>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</si>
  <si>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</si>
  <si>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</si>
  <si>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</si>
  <si>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</si>
  <si>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</si>
  <si>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</si>
  <si>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</si>
  <si>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</si>
  <si>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</si>
  <si>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</si>
  <si>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</si>
  <si>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</si>
  <si>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</si>
  <si>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</si>
  <si>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</si>
  <si>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</si>
  <si>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</si>
  <si>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</si>
  <si>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</si>
  <si>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</si>
  <si>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</si>
  <si>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</si>
  <si>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</si>
  <si>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</si>
  <si>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</si>
  <si>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</si>
  <si>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</si>
  <si>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</si>
  <si>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</si>
  <si>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</si>
  <si>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</si>
  <si>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</si>
  <si>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</si>
  <si>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</si>
  <si>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</si>
  <si>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</si>
  <si>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</si>
  <si>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</si>
  <si>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</si>
  <si>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</si>
  <si>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</si>
  <si>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</si>
  <si>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</si>
  <si>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</si>
  <si>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</si>
  <si>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</si>
  <si>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</si>
  <si>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</si>
  <si>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</si>
  <si>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</si>
  <si>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</si>
  <si>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</si>
  <si>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</si>
  <si>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</si>
  <si>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</si>
  <si>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</si>
  <si>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</si>
  <si>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</si>
  <si>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</si>
  <si>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</si>
  <si>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</si>
  <si>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</si>
  <si>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</si>
  <si>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</si>
  <si>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</si>
  <si>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</si>
  <si>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</si>
  <si>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</si>
  <si>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</si>
  <si>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</si>
  <si>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</si>
  <si>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</si>
  <si>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</si>
  <si>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</si>
  <si>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</si>
  <si>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</si>
  <si>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</si>
  <si>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</si>
  <si>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</si>
  <si>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</si>
  <si>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</si>
  <si>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</si>
  <si>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</si>
  <si>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</si>
  <si>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</si>
  <si>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</si>
  <si>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</si>
  <si>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</si>
  <si>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</si>
  <si>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</si>
  <si>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</si>
  <si>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</si>
  <si>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</si>
  <si>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</si>
  <si>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</si>
  <si>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</si>
  <si>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</si>
  <si>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</si>
  <si>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</si>
  <si>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</si>
  <si>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岩手県野田村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</si>
  <si>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</si>
  <si>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</si>
  <si>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</si>
  <si>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</si>
  <si>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</si>
  <si>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</si>
  <si>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</si>
  <si>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</si>
  <si>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</si>
  <si>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</si>
  <si>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</si>
  <si>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</si>
  <si>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</si>
  <si>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</si>
  <si>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</si>
  <si>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</si>
  <si>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</si>
  <si>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</si>
  <si>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</si>
  <si>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</si>
  <si>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</si>
  <si>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</si>
  <si>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</si>
  <si>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</si>
  <si>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</si>
  <si>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</si>
  <si>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</si>
  <si>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</si>
  <si>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</si>
  <si>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</si>
  <si>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</si>
  <si>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</si>
  <si>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</si>
  <si>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</si>
  <si>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</si>
  <si>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簡易水道事業会計</t>
    <phoneticPr fontId="5"/>
  </si>
  <si>
    <t>法適用企業</t>
    <phoneticPr fontId="5"/>
  </si>
  <si>
    <t>下水道事業会計</t>
    <phoneticPr fontId="5"/>
  </si>
  <si>
    <t>国民宿舎事業特別会計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</si>
  <si>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</si>
  <si>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</si>
  <si>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</si>
  <si>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</si>
  <si>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</si>
  <si>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</si>
  <si>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</si>
  <si>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</si>
  <si>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</si>
  <si>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</si>
  <si>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</si>
  <si>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</si>
  <si>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</si>
  <si>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</si>
  <si>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</si>
  <si>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</si>
  <si>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</si>
  <si>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</si>
  <si>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</si>
  <si>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</si>
  <si>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</si>
  <si>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</si>
  <si>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</si>
  <si>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</si>
  <si>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</si>
  <si>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</si>
  <si>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</si>
  <si>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</si>
  <si>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</si>
  <si>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</si>
  <si>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</si>
  <si>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</si>
  <si>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</si>
  <si>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</si>
  <si>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</si>
  <si>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</si>
  <si>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</si>
  <si>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</si>
  <si>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</si>
  <si>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</si>
  <si>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</si>
  <si>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</si>
  <si>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</si>
  <si>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</si>
  <si>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</si>
  <si>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</si>
  <si>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</si>
  <si>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</si>
  <si>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</si>
  <si>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</si>
  <si>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</si>
  <si>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</si>
  <si>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</si>
  <si>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</si>
  <si>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</si>
  <si>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</si>
  <si>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</si>
  <si>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</si>
  <si>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</si>
  <si>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</si>
  <si>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</si>
  <si>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</si>
  <si>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</si>
  <si>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</si>
  <si>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</si>
  <si>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</si>
  <si>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</si>
  <si>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</si>
  <si>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</si>
  <si>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</si>
  <si>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</si>
  <si>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</si>
  <si>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</si>
  <si>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</si>
  <si>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</si>
  <si>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</si>
  <si>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</si>
  <si>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</si>
  <si>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</si>
  <si>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</si>
  <si>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</si>
  <si>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</si>
  <si>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</si>
  <si>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</si>
  <si>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</si>
  <si>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</si>
  <si>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</si>
  <si>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</si>
  <si>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</si>
  <si>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</si>
  <si>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</si>
  <si>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</si>
  <si>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</si>
  <si>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</si>
  <si>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</si>
  <si>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</si>
  <si>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</si>
  <si>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</si>
  <si>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</si>
  <si>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</si>
  <si>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</si>
  <si>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</si>
  <si>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</si>
  <si>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</si>
  <si>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</si>
  <si>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</si>
  <si>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</si>
  <si>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</si>
  <si>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</si>
  <si>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</si>
  <si>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</si>
  <si>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</si>
  <si>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</si>
  <si>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</si>
  <si>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</si>
  <si>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</si>
  <si>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</si>
  <si>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</si>
  <si>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</si>
  <si>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</si>
  <si>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</si>
  <si>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</si>
  <si>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</si>
  <si>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</si>
  <si>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</si>
  <si>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</si>
  <si>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</si>
  <si>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</si>
  <si>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</si>
  <si>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</si>
  <si>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</si>
  <si>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</si>
  <si>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</si>
  <si>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</si>
  <si>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</si>
  <si>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</si>
  <si>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1.17</t>
  </si>
  <si>
    <t>▲ 1.30</t>
  </si>
  <si>
    <t>一般会計</t>
  </si>
  <si>
    <t>下水道事業会計</t>
  </si>
  <si>
    <t>簡易水道事業会計</t>
  </si>
  <si>
    <t>国民健康保険事業特別会計</t>
  </si>
  <si>
    <t>国民宿舎事業特別会計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</si>
  <si>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</si>
  <si>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</si>
  <si>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</si>
  <si>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</si>
  <si>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</si>
  <si>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</si>
  <si>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</si>
  <si>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</si>
  <si>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</si>
  <si>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岩手県市町村総合事務組合（一般会計）</t>
    <rPh sb="0" eb="3">
      <t>イワテケン</t>
    </rPh>
    <rPh sb="3" eb="6">
      <t>シチョウソン</t>
    </rPh>
    <rPh sb="6" eb="8">
      <t>ソウゴウ</t>
    </rPh>
    <rPh sb="8" eb="12">
      <t>ジムクミアイ</t>
    </rPh>
    <rPh sb="13" eb="17">
      <t>イッパンカイケイ</t>
    </rPh>
    <phoneticPr fontId="2"/>
  </si>
  <si>
    <t>岩手県後期高齢者医療広域連合（一般会計）</t>
    <rPh sb="0" eb="3">
      <t>イワテケン</t>
    </rPh>
    <rPh sb="3" eb="8">
      <t>コウキコウレイシャ</t>
    </rPh>
    <rPh sb="8" eb="10">
      <t>イリョウ</t>
    </rPh>
    <rPh sb="10" eb="14">
      <t>コウイキレンゴウ</t>
    </rPh>
    <rPh sb="15" eb="19">
      <t>イッパンカイケイ</t>
    </rPh>
    <phoneticPr fontId="2"/>
  </si>
  <si>
    <t>岩手県後期高齢者医療広域連合（後期高齢者医療特別会計）</t>
    <rPh sb="0" eb="3">
      <t>イワテケン</t>
    </rPh>
    <rPh sb="3" eb="8">
      <t>コウキコウレイシャ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</si>
  <si>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久慈広域連合（一般会計）</t>
    <rPh sb="0" eb="2">
      <t>クジ</t>
    </rPh>
    <rPh sb="2" eb="6">
      <t>コウイキレンゴウ</t>
    </rPh>
    <rPh sb="7" eb="11">
      <t>イッパンカイケイ</t>
    </rPh>
    <phoneticPr fontId="2"/>
  </si>
  <si>
    <t>久慈広域連合（介護保険事業特別会計）</t>
    <rPh sb="0" eb="2">
      <t>クジ</t>
    </rPh>
    <rPh sb="2" eb="6">
      <t>コウイキレンゴウ</t>
    </rPh>
    <rPh sb="7" eb="9">
      <t>カイゴ</t>
    </rPh>
    <rPh sb="9" eb="11">
      <t>ホケン</t>
    </rPh>
    <rPh sb="11" eb="13">
      <t>ジギョウ</t>
    </rPh>
    <rPh sb="13" eb="15">
      <t>トクベツ</t>
    </rPh>
    <rPh sb="15" eb="17">
      <t>カイケイ</t>
    </rPh>
    <phoneticPr fontId="2"/>
  </si>
  <si>
    <t>岩手県市町村総合事務組合（特別会計）</t>
    <rPh sb="0" eb="3">
      <t>イワテケン</t>
    </rPh>
    <rPh sb="3" eb="6">
      <t>シチョウソン</t>
    </rPh>
    <rPh sb="6" eb="8">
      <t>ソウゴウ</t>
    </rPh>
    <rPh sb="8" eb="12">
      <t>ジムクミアイ</t>
    </rPh>
    <rPh sb="13" eb="15">
      <t>トクベツ</t>
    </rPh>
    <rPh sb="15" eb="17">
      <t>カイケイ</t>
    </rPh>
    <phoneticPr fontId="2"/>
  </si>
  <si>
    <t>株式会社のだむら</t>
    <rPh sb="0" eb="4">
      <t>カブシキガイシャ</t>
    </rPh>
    <phoneticPr fontId="2"/>
  </si>
  <si>
    <t>株式会社涼海の丘</t>
    <rPh sb="0" eb="4">
      <t>カブシキガイシャ</t>
    </rPh>
    <rPh sb="4" eb="5">
      <t>スズ</t>
    </rPh>
    <rPh sb="5" eb="6">
      <t>ウミ</t>
    </rPh>
    <rPh sb="7" eb="8">
      <t>オカ</t>
    </rPh>
    <phoneticPr fontId="2"/>
  </si>
  <si>
    <t>公共施設等整備基金</t>
    <rPh sb="0" eb="5">
      <t>コウキョウシセツトウ</t>
    </rPh>
    <rPh sb="5" eb="9">
      <t>セイビキキン</t>
    </rPh>
    <phoneticPr fontId="5"/>
  </si>
  <si>
    <t>村営住宅整備等基金</t>
    <rPh sb="0" eb="4">
      <t>ソンエイジュウタク</t>
    </rPh>
    <rPh sb="4" eb="7">
      <t>セイビトウ</t>
    </rPh>
    <rPh sb="7" eb="9">
      <t>キキン</t>
    </rPh>
    <phoneticPr fontId="5"/>
  </si>
  <si>
    <t>ふるさと創生基金</t>
    <rPh sb="4" eb="6">
      <t>ソウセイ</t>
    </rPh>
    <rPh sb="6" eb="8">
      <t>キキン</t>
    </rPh>
    <phoneticPr fontId="5"/>
  </si>
  <si>
    <t>福祉基金</t>
    <rPh sb="0" eb="2">
      <t>フクシ</t>
    </rPh>
    <rPh sb="2" eb="4">
      <t>キキン</t>
    </rPh>
    <phoneticPr fontId="5"/>
  </si>
  <si>
    <t>がんばるのだ応援基金</t>
    <rPh sb="6" eb="10">
      <t>オウエンキキン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</si>
</sst>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65EF-49D3-A29C-53AF5736A9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121438</c:v>
                </c:pt>
                <c:pt idx="1">
                  <c:v>120517</c:v>
                </c:pt>
                <c:pt idx="2">
                  <c:v>185195</c:v>
                </c:pt>
                <c:pt idx="3">
                  <c:v>206919</c:v>
                </c:pt>
                <c:pt idx="4">
                  <c:v>716810</c:v>
                </c:pt>
              </c:numCache>
            </c:numRef>
          </c:val>
          <c:smooth val="0"/>
          <c:extLst>
            <c:ext xmlns:c16="http://schemas.microsoft.com/office/drawing/2014/chart" uri="{C3380CC4-5D6E-409C-BE32-E72D297353CC}">
              <c16:uniqueId val="{00000001-65EF-49D3-A29C-53AF5736A9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9.6300000000000008</c:v>
                </c:pt>
                <c:pt idx="1">
                  <c:v>9.33</c:v>
                </c:pt>
                <c:pt idx="2">
                  <c:v>9.93</c:v>
                </c:pt>
                <c:pt idx="3">
                  <c:v>9.18</c:v>
                </c:pt>
                <c:pt idx="4">
                  <c:v>12.32</c:v>
                </c:pt>
              </c:numCache>
            </c:numRef>
          </c:val>
          <c:extLst>
            <c:ext xmlns:c16="http://schemas.microsoft.com/office/drawing/2014/chart" uri="{C3380CC4-5D6E-409C-BE32-E72D297353CC}">
              <c16:uniqueId val="{00000000-9F74-436D-8931-9AB119EDD4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60.42</c:v>
                </c:pt>
                <c:pt idx="1">
                  <c:v>60.27</c:v>
                </c:pt>
                <c:pt idx="2">
                  <c:v>63.21</c:v>
                </c:pt>
                <c:pt idx="3">
                  <c:v>67.22</c:v>
                </c:pt>
                <c:pt idx="4">
                  <c:v>59.69</c:v>
                </c:pt>
              </c:numCache>
            </c:numRef>
          </c:val>
          <c:extLst>
            <c:ext xmlns:c16="http://schemas.microsoft.com/office/drawing/2014/chart" uri="{C3380CC4-5D6E-409C-BE32-E72D297353CC}">
              <c16:uniqueId val="{00000001-9F74-436D-8931-9AB119EDD43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-1.17</c:v>
                </c:pt>
                <c:pt idx="1">
                  <c:v>4.95</c:v>
                </c:pt>
                <c:pt idx="2">
                  <c:v>1.56</c:v>
                </c:pt>
                <c:pt idx="3">
                  <c:v>4.37</c:v>
                </c:pt>
                <c:pt idx="4">
                  <c:v>-1.3</c:v>
                </c:pt>
              </c:numCache>
            </c:numRef>
          </c:val>
          <c:smooth val="0"/>
          <c:extLst>
            <c:ext xmlns:c16="http://schemas.microsoft.com/office/drawing/2014/chart" uri="{C3380CC4-5D6E-409C-BE32-E72D297353CC}">
              <c16:uniqueId val="{00000002-9F74-436D-8931-9AB119EDD43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3.83</c:v>
                </c:pt>
                <c:pt idx="2">
                  <c:v>#N/A</c:v>
                </c:pt>
                <c:pt idx="3">
                  <c:v>3.69</c:v>
                </c:pt>
                <c:pt idx="4">
                  <c:v>#N/A</c:v>
                </c:pt>
                <c:pt idx="5">
                  <c:v>2.17</c:v>
                </c:pt>
                <c:pt idx="6">
                  <c:v>#N/A</c:v>
                </c:pt>
                <c:pt idx="7">
                  <c:v>2.16</c:v>
                </c:pt>
                <c:pt idx="8">
                  <c:v>0</c:v>
                </c:pt>
                <c:pt idx="9">
                  <c:v>0</c:v>
                </c:pt>
              </c:numCache>
            </c:numRef>
          </c:val>
          <c:extLst>
            <c:ext xmlns:c16="http://schemas.microsoft.com/office/drawing/2014/chart" uri="{C3380CC4-5D6E-409C-BE32-E72D297353CC}">
              <c16:uniqueId val="{00000000-CF05-40DF-89AD-36059B5F48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F05-40DF-89AD-36059B5F486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F05-40DF-89AD-36059B5F486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F05-40DF-89AD-36059B5F486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4-CF05-40DF-89AD-36059B5F4868}"/>
            </c:ext>
          </c:extLst>
        </c:ser>
        <c:ser>
          <c:idx val="5"/>
          <c:order val="5"/>
          <c:tx>
            <c:strRef>
              <c:f>データシート!$A$32</c:f>
              <c:strCache>
                <c:ptCount val="1"/>
                <c:pt idx="0">
                  <c:v>国民宿舎事業特別会計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0.06</c:v>
                </c:pt>
                <c:pt idx="2">
                  <c:v>#N/A</c:v>
                </c:pt>
                <c:pt idx="3">
                  <c:v>0.04</c:v>
                </c:pt>
                <c:pt idx="4">
                  <c:v>#N/A</c:v>
                </c:pt>
                <c:pt idx="5">
                  <c:v>0.01</c:v>
                </c:pt>
                <c:pt idx="6">
                  <c:v>#N/A</c:v>
                </c:pt>
                <c:pt idx="7">
                  <c:v>0.01</c:v>
                </c:pt>
                <c:pt idx="8">
                  <c:v>#N/A</c:v>
                </c:pt>
                <c:pt idx="9">
                  <c:v>0.01</c:v>
                </c:pt>
              </c:numCache>
            </c:numRef>
          </c:val>
          <c:extLst>
            <c:ext xmlns:c16="http://schemas.microsoft.com/office/drawing/2014/chart" uri="{C3380CC4-5D6E-409C-BE32-E72D297353CC}">
              <c16:uniqueId val="{00000005-CF05-40DF-89AD-36059B5F4868}"/>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3.39</c:v>
                </c:pt>
                <c:pt idx="2">
                  <c:v>#N/A</c:v>
                </c:pt>
                <c:pt idx="3">
                  <c:v>1.94</c:v>
                </c:pt>
                <c:pt idx="4">
                  <c:v>#N/A</c:v>
                </c:pt>
                <c:pt idx="5">
                  <c:v>0.28000000000000003</c:v>
                </c:pt>
                <c:pt idx="6">
                  <c:v>#N/A</c:v>
                </c:pt>
                <c:pt idx="7">
                  <c:v>0.32</c:v>
                </c:pt>
                <c:pt idx="8">
                  <c:v>#N/A</c:v>
                </c:pt>
                <c:pt idx="9">
                  <c:v>0.46</c:v>
                </c:pt>
              </c:numCache>
            </c:numRef>
          </c:val>
          <c:extLst>
            <c:ext xmlns:c16="http://schemas.microsoft.com/office/drawing/2014/chart" uri="{C3380CC4-5D6E-409C-BE32-E72D297353CC}">
              <c16:uniqueId val="{00000006-CF05-40DF-89AD-36059B5F4868}"/>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0.67</c:v>
                </c:pt>
              </c:numCache>
            </c:numRef>
          </c:val>
          <c:extLst>
            <c:ext xmlns:c16="http://schemas.microsoft.com/office/drawing/2014/chart" uri="{C3380CC4-5D6E-409C-BE32-E72D297353CC}">
              <c16:uniqueId val="{00000007-CF05-40DF-89AD-36059B5F4868}"/>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4.0999999999999996</c:v>
                </c:pt>
              </c:numCache>
            </c:numRef>
          </c:val>
          <c:extLst>
            <c:ext xmlns:c16="http://schemas.microsoft.com/office/drawing/2014/chart" uri="{C3380CC4-5D6E-409C-BE32-E72D297353CC}">
              <c16:uniqueId val="{00000008-CF05-40DF-89AD-36059B5F486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9.6199999999999992</c:v>
                </c:pt>
                <c:pt idx="2">
                  <c:v>#N/A</c:v>
                </c:pt>
                <c:pt idx="3">
                  <c:v>9.32</c:v>
                </c:pt>
                <c:pt idx="4">
                  <c:v>#N/A</c:v>
                </c:pt>
                <c:pt idx="5">
                  <c:v>9.92</c:v>
                </c:pt>
                <c:pt idx="6">
                  <c:v>#N/A</c:v>
                </c:pt>
                <c:pt idx="7">
                  <c:v>9.17</c:v>
                </c:pt>
                <c:pt idx="8">
                  <c:v>#N/A</c:v>
                </c:pt>
                <c:pt idx="9">
                  <c:v>12.32</c:v>
                </c:pt>
              </c:numCache>
            </c:numRef>
          </c:val>
          <c:extLst>
            <c:ext xmlns:c16="http://schemas.microsoft.com/office/drawing/2014/chart" uri="{C3380CC4-5D6E-409C-BE32-E72D297353CC}">
              <c16:uniqueId val="{00000009-CF05-40DF-89AD-36059B5F48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316</c:v>
                </c:pt>
                <c:pt idx="5">
                  <c:v>312</c:v>
                </c:pt>
                <c:pt idx="8">
                  <c:v>297</c:v>
                </c:pt>
                <c:pt idx="11">
                  <c:v>306</c:v>
                </c:pt>
                <c:pt idx="14">
                  <c:v>309</c:v>
                </c:pt>
              </c:numCache>
            </c:numRef>
          </c:val>
          <c:extLst>
            <c:ext xmlns:c16="http://schemas.microsoft.com/office/drawing/2014/chart" uri="{C3380CC4-5D6E-409C-BE32-E72D297353CC}">
              <c16:uniqueId val="{00000000-FE90-41F8-BCC4-38AC44E9DF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E90-41F8-BCC4-38AC44E9DF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0</c:v>
                </c:pt>
                <c:pt idx="6">
                  <c:v>0</c:v>
                </c:pt>
                <c:pt idx="9">
                  <c:v>0</c:v>
                </c:pt>
                <c:pt idx="12">
                  <c:v>1</c:v>
                </c:pt>
              </c:numCache>
            </c:numRef>
          </c:val>
          <c:extLst>
            <c:ext xmlns:c16="http://schemas.microsoft.com/office/drawing/2014/chart" uri="{C3380CC4-5D6E-409C-BE32-E72D297353CC}">
              <c16:uniqueId val="{00000002-FE90-41F8-BCC4-38AC44E9DF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90-41F8-BCC4-38AC44E9DF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146</c:v>
                </c:pt>
                <c:pt idx="3">
                  <c:v>129</c:v>
                </c:pt>
                <c:pt idx="6">
                  <c:v>122</c:v>
                </c:pt>
                <c:pt idx="9">
                  <c:v>142</c:v>
                </c:pt>
                <c:pt idx="12">
                  <c:v>68</c:v>
                </c:pt>
              </c:numCache>
            </c:numRef>
          </c:val>
          <c:extLst>
            <c:ext xmlns:c16="http://schemas.microsoft.com/office/drawing/2014/chart" uri="{C3380CC4-5D6E-409C-BE32-E72D297353CC}">
              <c16:uniqueId val="{00000004-FE90-41F8-BCC4-38AC44E9DF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90-41F8-BCC4-38AC44E9DF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E90-41F8-BCC4-38AC44E9DF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293</c:v>
                </c:pt>
                <c:pt idx="3">
                  <c:v>301</c:v>
                </c:pt>
                <c:pt idx="6">
                  <c:v>306</c:v>
                </c:pt>
                <c:pt idx="9">
                  <c:v>329</c:v>
                </c:pt>
                <c:pt idx="12">
                  <c:v>319</c:v>
                </c:pt>
              </c:numCache>
            </c:numRef>
          </c:val>
          <c:extLst>
            <c:ext xmlns:c16="http://schemas.microsoft.com/office/drawing/2014/chart" uri="{C3380CC4-5D6E-409C-BE32-E72D297353CC}">
              <c16:uniqueId val="{00000007-FE90-41F8-BCC4-38AC44E9DFF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124</c:v>
                </c:pt>
                <c:pt idx="2">
                  <c:v>#N/A</c:v>
                </c:pt>
                <c:pt idx="3">
                  <c:v>#N/A</c:v>
                </c:pt>
                <c:pt idx="4">
                  <c:v>118</c:v>
                </c:pt>
                <c:pt idx="5">
                  <c:v>#N/A</c:v>
                </c:pt>
                <c:pt idx="6">
                  <c:v>#N/A</c:v>
                </c:pt>
                <c:pt idx="7">
                  <c:v>131</c:v>
                </c:pt>
                <c:pt idx="8">
                  <c:v>#N/A</c:v>
                </c:pt>
                <c:pt idx="9">
                  <c:v>#N/A</c:v>
                </c:pt>
                <c:pt idx="10">
                  <c:v>165</c:v>
                </c:pt>
                <c:pt idx="11">
                  <c:v>#N/A</c:v>
                </c:pt>
                <c:pt idx="12">
                  <c:v>#N/A</c:v>
                </c:pt>
                <c:pt idx="13">
                  <c:v>79</c:v>
                </c:pt>
                <c:pt idx="14">
                  <c:v>#N/A</c:v>
                </c:pt>
              </c:numCache>
            </c:numRef>
          </c:val>
          <c:smooth val="0"/>
          <c:extLst>
            <c:ext xmlns:c16="http://schemas.microsoft.com/office/drawing/2014/chart" uri="{C3380CC4-5D6E-409C-BE32-E72D297353CC}">
              <c16:uniqueId val="{00000008-FE90-41F8-BCC4-38AC44E9DFF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3087</c:v>
                </c:pt>
                <c:pt idx="5">
                  <c:v>3059</c:v>
                </c:pt>
                <c:pt idx="8">
                  <c:v>4137</c:v>
                </c:pt>
                <c:pt idx="11">
                  <c:v>3554</c:v>
                </c:pt>
                <c:pt idx="14">
                  <c:v>5838</c:v>
                </c:pt>
              </c:numCache>
            </c:numRef>
          </c:val>
          <c:extLst>
            <c:ext xmlns:c16="http://schemas.microsoft.com/office/drawing/2014/chart" uri="{C3380CC4-5D6E-409C-BE32-E72D297353CC}">
              <c16:uniqueId val="{00000000-3953-4B87-9260-8AD78EAC682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953-4B87-9260-8AD78EAC682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3588</c:v>
                </c:pt>
                <c:pt idx="5">
                  <c:v>4055</c:v>
                </c:pt>
                <c:pt idx="8">
                  <c:v>4261</c:v>
                </c:pt>
                <c:pt idx="11">
                  <c:v>4454</c:v>
                </c:pt>
                <c:pt idx="14">
                  <c:v>4102</c:v>
                </c:pt>
              </c:numCache>
            </c:numRef>
          </c:val>
          <c:extLst>
            <c:ext xmlns:c16="http://schemas.microsoft.com/office/drawing/2014/chart" uri="{C3380CC4-5D6E-409C-BE32-E72D297353CC}">
              <c16:uniqueId val="{00000002-3953-4B87-9260-8AD78EAC682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953-4B87-9260-8AD78EAC682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953-4B87-9260-8AD78EAC682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53-4B87-9260-8AD78EAC682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360</c:v>
                </c:pt>
                <c:pt idx="3">
                  <c:v>370</c:v>
                </c:pt>
                <c:pt idx="6">
                  <c:v>369</c:v>
                </c:pt>
                <c:pt idx="9">
                  <c:v>428</c:v>
                </c:pt>
                <c:pt idx="12">
                  <c:v>112</c:v>
                </c:pt>
              </c:numCache>
            </c:numRef>
          </c:val>
          <c:extLst>
            <c:ext xmlns:c16="http://schemas.microsoft.com/office/drawing/2014/chart" uri="{C3380CC4-5D6E-409C-BE32-E72D297353CC}">
              <c16:uniqueId val="{00000006-3953-4B87-9260-8AD78EAC682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c:v>
                </c:pt>
                <c:pt idx="3">
                  <c:v>3</c:v>
                </c:pt>
                <c:pt idx="6">
                  <c:v>2</c:v>
                </c:pt>
                <c:pt idx="9">
                  <c:v>2</c:v>
                </c:pt>
                <c:pt idx="12">
                  <c:v>26</c:v>
                </c:pt>
              </c:numCache>
            </c:numRef>
          </c:val>
          <c:extLst>
            <c:ext xmlns:c16="http://schemas.microsoft.com/office/drawing/2014/chart" uri="{C3380CC4-5D6E-409C-BE32-E72D297353CC}">
              <c16:uniqueId val="{00000007-3953-4B87-9260-8AD78EAC682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1957</c:v>
                </c:pt>
                <c:pt idx="3">
                  <c:v>1773</c:v>
                </c:pt>
                <c:pt idx="6">
                  <c:v>1550</c:v>
                </c:pt>
                <c:pt idx="9">
                  <c:v>1575</c:v>
                </c:pt>
                <c:pt idx="12">
                  <c:v>1142</c:v>
                </c:pt>
              </c:numCache>
            </c:numRef>
          </c:val>
          <c:extLst>
            <c:ext xmlns:c16="http://schemas.microsoft.com/office/drawing/2014/chart" uri="{C3380CC4-5D6E-409C-BE32-E72D297353CC}">
              <c16:uniqueId val="{00000008-3953-4B87-9260-8AD78EAC682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c:v>
                </c:pt>
                <c:pt idx="3">
                  <c:v>2</c:v>
                </c:pt>
                <c:pt idx="6">
                  <c:v>4</c:v>
                </c:pt>
                <c:pt idx="9">
                  <c:v>4</c:v>
                </c:pt>
                <c:pt idx="12">
                  <c:v>0</c:v>
                </c:pt>
              </c:numCache>
            </c:numRef>
          </c:val>
          <c:extLst>
            <c:ext xmlns:c16="http://schemas.microsoft.com/office/drawing/2014/chart" uri="{C3380CC4-5D6E-409C-BE32-E72D297353CC}">
              <c16:uniqueId val="{00000009-3953-4B87-9260-8AD78EAC682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3574</c:v>
                </c:pt>
                <c:pt idx="3">
                  <c:v>3654</c:v>
                </c:pt>
                <c:pt idx="6">
                  <c:v>4029</c:v>
                </c:pt>
                <c:pt idx="9">
                  <c:v>4322</c:v>
                </c:pt>
                <c:pt idx="12">
                  <c:v>5659</c:v>
                </c:pt>
              </c:numCache>
            </c:numRef>
          </c:val>
          <c:extLst>
            <c:ext xmlns:c16="http://schemas.microsoft.com/office/drawing/2014/chart" uri="{C3380CC4-5D6E-409C-BE32-E72D297353CC}">
              <c16:uniqueId val="{0000000A-3953-4B87-9260-8AD78EAC682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953-4B87-9260-8AD78EAC682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1404</c:v>
                </c:pt>
                <c:pt idx="1">
                  <c:v>1516</c:v>
                </c:pt>
                <c:pt idx="2">
                  <c:v>1403</c:v>
                </c:pt>
              </c:numCache>
            </c:numRef>
          </c:val>
          <c:extLst>
            <c:ext xmlns:c16="http://schemas.microsoft.com/office/drawing/2014/chart" uri="{C3380CC4-5D6E-409C-BE32-E72D297353CC}">
              <c16:uniqueId val="{00000000-0494-4737-8A8F-379EB97F12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467</c:v>
                </c:pt>
                <c:pt idx="1">
                  <c:v>485</c:v>
                </c:pt>
                <c:pt idx="2">
                  <c:v>597</c:v>
                </c:pt>
              </c:numCache>
            </c:numRef>
          </c:val>
          <c:extLst>
            <c:ext xmlns:c16="http://schemas.microsoft.com/office/drawing/2014/chart" uri="{C3380CC4-5D6E-409C-BE32-E72D297353CC}">
              <c16:uniqueId val="{00000001-0494-4737-8A8F-379EB97F12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2198</c:v>
                </c:pt>
                <c:pt idx="1">
                  <c:v>2284</c:v>
                </c:pt>
                <c:pt idx="2">
                  <c:v>1934</c:v>
                </c:pt>
              </c:numCache>
            </c:numRef>
          </c:val>
          <c:extLst>
            <c:ext xmlns:c16="http://schemas.microsoft.com/office/drawing/2014/chart" uri="{C3380CC4-5D6E-409C-BE32-E72D297353CC}">
              <c16:uniqueId val="{00000002-0494-4737-8A8F-379EB97F126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岩手県野田村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元利償還金は、増加傾向で推移していたが、令和６年度は一時的に前年度比で</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百万円減少した。これは過疎対策事業債が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百万円程度増加した一方で、災害援護資金償還金額等の減少がそれを上回ったことが要因である。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しかし令和７年度以降は、令和３年度に借り入れた小学校新規移転事業に係る元金償還が開始され、元利償還金の増加傾向が見込まれている。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公営企業債の元利償還金に対する繰入金は、下水道事業会計に対する繰入金の減少が主な要因である。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今後は、財政的に有利な起債の活用で、相対的な算入公債費の増加に努める。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8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岩手県野田村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一般会計の地方債残高は、小学校新築移転事業などの大規模事業により増加傾向であったが、令和７年度に完了し、以降は減少が見込まれている。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公営企業債等繰入見込額については、令和６年度は減少に転じたが以降は一時増額となる見込みである。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充当可能基金は、大規模事業の償還開始により減少が見込まれている。</a:t>
          </a:r>
          <a:endPar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同様の理由により、今後は将来負担が増加し、将来負担比率が算定される可能性がある。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岩手県野田村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・令和５年度は、剰余金等を「財政調整基金」に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百万円積み立てるとともに、村営住宅の整備、修繕に備えて「村営住宅整備等基金」に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百万円、「村債管理基金」に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・令和６年度は、東日本大震災復興交付金基金返還等のため「財政調整基金」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百万円を取り崩すとともに、大規模事業の償還に備えて「村債管理基金」に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百万円を積み立て、その他特定目的基金は主に大規模事業の実施のため「公共施設等整備基金」を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財政調整基金」について一定額の確保を図っていくとともに、大規模事業により増加することが見込まれる償還に備え「村債管理基金」の積立を行っていく。「公共施設等整備基金」は大規模事業の実施により令和７年度も大幅に減少す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・公共施設等整備基金：公共施設その他の施設の整備に要する財源に充てるため。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・村営住宅整備等基金：村営住宅の整備、修繕及び改良並びに償還等に要する経費に充てるため。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・ふるさと創生基金：自ら考え自ら行う地域づくり事業に要する経費の財源に充てるため。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・福祉基金：高齢者等の保健福祉の増進を図るための事業に要する経費の財源に充てるため。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・がんばるのだ応援基金：がんばるのだ応援寄附金を適正に管理運用するため。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・公共施設等整備基金：大規模事業の実施により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・村営住宅整備等基金：村営住宅の改修や償還等の財源として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・がんばるのだ応援基金：まちづくり等の財源として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百万円を取り崩した一方、寄付の増加により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・公共施設等整備基金：公共施設の老朽化が進んでおり、令和８年度に改定予定の公共施設等総合管理計画を計画的に進めていくためにも、大規模事業等の公共施設の整備のため一定額の確保を図る。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・令和５年度は剰余金等を積み立てたことにより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百万円増加したが、令和６年度は東日本大震災復興交付金基金返還等のため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万円を取り崩したことにより減少した。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・過去の実績を踏まえ、災害への備え等のため残高が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億円程度となるように積み立てることとしているが、財政調整基金は長期的には減少していくことが見込まれている。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・大規模事業等による償還額の増加に備え、積立額を増額しており、令和６年度は前年度と比較して残高は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百万円増額した。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・大規模事業に等に伴い令和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年度頃償還がピークとなることが見込まれることから積み立てを行う。それ以降は減少が見込まれる。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3,901
3,887
80.80
7,005,245
6,324,408
289,685
2,350,648
5,658,622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分子の基準財政収入額は約４億円で推移しているが、分母の基準財政需要額は約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億円から</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億円で増加傾向にある。これは、小学校や道の駅の新築移転による公債費の増が影響している。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財政力指数は、　類似団体平均を下回り、</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の横ばいとなっているが、今後は公債費の増により低下する見通しとなっている。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そのため、ふるさと納税等の一般財源の確保及び公共施設等の見直しによる行政運営の効率化に努め、財政の健全化を図る。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76623</xdr:rowOff>
    </xdr:from>
    <xdr:to>
      <xdr:col>11</xdr:col>
      <xdr:colOff>31750</xdr:colOff>
      <xdr:row>44</xdr:row>
      <xdr:rowOff>84667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204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108391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25823</xdr:rowOff>
    </xdr:from>
    <xdr:to>
      <xdr:col>7</xdr:col>
      <xdr:colOff>31750</xdr:colOff>
      <xdr:row>44</xdr:row>
      <xdr:rowOff>127423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112200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分子の経常経費充当一般財源も分母の経常一般財源総額等も増加傾向にあるが、分子のほうが上昇率が高い（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％）ため、経常収支比率としては前年度から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ポイント上昇し、類似団体平均と比較しても上回る状況が続いている。これは人件費の増（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％）や補助費等の増（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％）が影響しており、補助費等は令和６年度から法適用となった簡易水道事業会計及び下水道事業会計への補助金が増となっている。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今後の財政見通しとしては、人件費は高止まり、公債費は小学校や道の駅の新築移転により増加の見通しとなっている。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そのため、人件費削減及び公営企業会計への繰出金の縮減により財政構造の弾力性の向上に努める。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80518</xdr:rowOff>
    </xdr:from>
    <xdr:to>
      <xdr:col>23</xdr:col>
      <xdr:colOff>133350</xdr:colOff>
      <xdr:row>64</xdr:row>
      <xdr:rowOff>68326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81868"/>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80518</xdr:rowOff>
    </xdr:from>
    <xdr:to>
      <xdr:col>19</xdr:col>
      <xdr:colOff>133350</xdr:colOff>
      <xdr:row>63</xdr:row>
      <xdr:rowOff>104648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8186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162814</xdr:rowOff>
    </xdr:from>
    <xdr:to>
      <xdr:col>15</xdr:col>
      <xdr:colOff>82550</xdr:colOff>
      <xdr:row>63</xdr:row>
      <xdr:rowOff>104648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621264"/>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162814</xdr:rowOff>
    </xdr:from>
    <xdr:to>
      <xdr:col>11</xdr:col>
      <xdr:colOff>31750</xdr:colOff>
      <xdr:row>63</xdr:row>
      <xdr:rowOff>109474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621264"/>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17526</xdr:rowOff>
    </xdr:from>
    <xdr:to>
      <xdr:col>23</xdr:col>
      <xdr:colOff>184150</xdr:colOff>
      <xdr:row>64</xdr:row>
      <xdr:rowOff>119126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161053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6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29718</xdr:rowOff>
    </xdr:from>
    <xdr:to>
      <xdr:col>19</xdr:col>
      <xdr:colOff>184150</xdr:colOff>
      <xdr:row>63</xdr:row>
      <xdr:rowOff>131318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116095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1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53848</xdr:rowOff>
    </xdr:from>
    <xdr:to>
      <xdr:col>15</xdr:col>
      <xdr:colOff>133350</xdr:colOff>
      <xdr:row>63</xdr:row>
      <xdr:rowOff>155448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140225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112014</xdr:rowOff>
    </xdr:from>
    <xdr:to>
      <xdr:col>11</xdr:col>
      <xdr:colOff>82550</xdr:colOff>
      <xdr:row>62</xdr:row>
      <xdr:rowOff>42164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26941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58674</xdr:rowOff>
    </xdr:from>
    <xdr:to>
      <xdr:col>7</xdr:col>
      <xdr:colOff>31750</xdr:colOff>
      <xdr:row>63</xdr:row>
      <xdr:rowOff>160274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145051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[316,563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類似団体平均を下回る水準で推移しており、人件費は増加（</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百万円）しているが、物件費は減少（</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百万円）している。これは、小学校新築移転事業に伴う委託調査が大幅に減少したことによるものである。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人件費は高止まりの見通しとなっているため、物件費及び公共施設等の見直しによる維持補修費の減少を図る。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165458</xdr:rowOff>
    </xdr:from>
    <xdr:to>
      <xdr:col>23</xdr:col>
      <xdr:colOff>133350</xdr:colOff>
      <xdr:row>81</xdr:row>
      <xdr:rowOff>167839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52908"/>
          <a:ext cx="8382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84799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3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165458</xdr:rowOff>
    </xdr:from>
    <xdr:to>
      <xdr:col>19</xdr:col>
      <xdr:colOff>133350</xdr:colOff>
      <xdr:row>82</xdr:row>
      <xdr:rowOff>14638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52908"/>
          <a:ext cx="889000" cy="2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156709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15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160325</xdr:rowOff>
    </xdr:from>
    <xdr:to>
      <xdr:col>15</xdr:col>
      <xdr:colOff>82550</xdr:colOff>
      <xdr:row>82</xdr:row>
      <xdr:rowOff>14638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47775"/>
          <a:ext cx="889000" cy="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136382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132378</xdr:rowOff>
    </xdr:from>
    <xdr:to>
      <xdr:col>11</xdr:col>
      <xdr:colOff>31750</xdr:colOff>
      <xdr:row>81</xdr:row>
      <xdr:rowOff>160325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19828"/>
          <a:ext cx="889000" cy="2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123186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114254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7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117039</xdr:rowOff>
    </xdr:from>
    <xdr:to>
      <xdr:col>23</xdr:col>
      <xdr:colOff>184150</xdr:colOff>
      <xdr:row>82</xdr:row>
      <xdr:rowOff>47189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0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38316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2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114658</xdr:rowOff>
    </xdr:from>
    <xdr:to>
      <xdr:col>19</xdr:col>
      <xdr:colOff>184150</xdr:colOff>
      <xdr:row>82</xdr:row>
      <xdr:rowOff>44808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54985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70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135288</xdr:rowOff>
    </xdr:from>
    <xdr:to>
      <xdr:col>15</xdr:col>
      <xdr:colOff>133350</xdr:colOff>
      <xdr:row>82</xdr:row>
      <xdr:rowOff>65438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2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75615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9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109525</xdr:rowOff>
    </xdr:from>
    <xdr:to>
      <xdr:col>11</xdr:col>
      <xdr:colOff>82550</xdr:colOff>
      <xdr:row>82</xdr:row>
      <xdr:rowOff>39675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49852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6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81578</xdr:rowOff>
    </xdr:from>
    <xdr:to>
      <xdr:col>7</xdr:col>
      <xdr:colOff>31750</xdr:colOff>
      <xdr:row>82</xdr:row>
      <xdr:rowOff>11728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21905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3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類似団体平均を下回る水準で推移している。今後も適正水準の確保に努める。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なお、東日本大震災以降に職員確保を進めたことにより、若年層の職員が比較的多い。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114300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38811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60678</xdr:rowOff>
    </xdr:from>
    <xdr:to>
      <xdr:col>77</xdr:col>
      <xdr:colOff>44450</xdr:colOff>
      <xdr:row>81</xdr:row>
      <xdr:rowOff>114300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39481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60678</xdr:rowOff>
    </xdr:from>
    <xdr:to>
      <xdr:col>72</xdr:col>
      <xdr:colOff>203200</xdr:colOff>
      <xdr:row>81</xdr:row>
      <xdr:rowOff>141111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39481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104722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141111</xdr:rowOff>
    </xdr:from>
    <xdr:to>
      <xdr:col>68</xdr:col>
      <xdr:colOff>152400</xdr:colOff>
      <xdr:row>81</xdr:row>
      <xdr:rowOff>167922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0285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131532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114300</xdr:rowOff>
    </xdr:from>
    <xdr:to>
      <xdr:col>81</xdr:col>
      <xdr:colOff>95250</xdr:colOff>
      <xdr:row>81</xdr:row>
      <xdr:rowOff>44450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35577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63500</xdr:rowOff>
    </xdr:from>
    <xdr:to>
      <xdr:col>77</xdr:col>
      <xdr:colOff>95250</xdr:colOff>
      <xdr:row>81</xdr:row>
      <xdr:rowOff>165100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3827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71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9878</xdr:rowOff>
    </xdr:from>
    <xdr:to>
      <xdr:col>73</xdr:col>
      <xdr:colOff>44450</xdr:colOff>
      <xdr:row>81</xdr:row>
      <xdr:rowOff>111478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389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121655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6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90311</xdr:rowOff>
    </xdr:from>
    <xdr:to>
      <xdr:col>68</xdr:col>
      <xdr:colOff>203200</xdr:colOff>
      <xdr:row>82</xdr:row>
      <xdr:rowOff>20461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397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30638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74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117122</xdr:rowOff>
    </xdr:from>
    <xdr:to>
      <xdr:col>64</xdr:col>
      <xdr:colOff>152400</xdr:colOff>
      <xdr:row>82</xdr:row>
      <xdr:rowOff>47272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0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57449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773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類似団体平均を下回っているものの、人口減少により人口</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人当たりの職員数は微増が続いている。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今後も社会情勢や本村の実情を踏まえながら、適切な定員管理に努める。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17356</xdr:rowOff>
    </xdr:from>
    <xdr:to>
      <xdr:col>81</xdr:col>
      <xdr:colOff>44450</xdr:colOff>
      <xdr:row>60</xdr:row>
      <xdr:rowOff>23188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304356"/>
          <a:ext cx="838200" cy="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60893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47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13335</xdr:rowOff>
    </xdr:from>
    <xdr:to>
      <xdr:col>77</xdr:col>
      <xdr:colOff>44450</xdr:colOff>
      <xdr:row>60</xdr:row>
      <xdr:rowOff>17356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0033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161519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12329</xdr:rowOff>
    </xdr:from>
    <xdr:to>
      <xdr:col>72</xdr:col>
      <xdr:colOff>203200</xdr:colOff>
      <xdr:row>60</xdr:row>
      <xdr:rowOff>13335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299329"/>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7503</xdr:rowOff>
    </xdr:from>
    <xdr:to>
      <xdr:col>68</xdr:col>
      <xdr:colOff>152400</xdr:colOff>
      <xdr:row>60</xdr:row>
      <xdr:rowOff>12329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294503"/>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126530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146035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143838</xdr:rowOff>
    </xdr:from>
    <xdr:to>
      <xdr:col>81</xdr:col>
      <xdr:colOff>95250</xdr:colOff>
      <xdr:row>60</xdr:row>
      <xdr:rowOff>73988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5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65115</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8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138006</xdr:rowOff>
    </xdr:from>
    <xdr:to>
      <xdr:col>77</xdr:col>
      <xdr:colOff>95250</xdr:colOff>
      <xdr:row>60</xdr:row>
      <xdr:rowOff>68156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133985</xdr:rowOff>
    </xdr:from>
    <xdr:to>
      <xdr:col>73</xdr:col>
      <xdr:colOff>44450</xdr:colOff>
      <xdr:row>60</xdr:row>
      <xdr:rowOff>64135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74312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1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132979</xdr:rowOff>
    </xdr:from>
    <xdr:to>
      <xdr:col>68</xdr:col>
      <xdr:colOff>203200</xdr:colOff>
      <xdr:row>60</xdr:row>
      <xdr:rowOff>63129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24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73306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01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128153</xdr:rowOff>
    </xdr:from>
    <xdr:to>
      <xdr:col>64</xdr:col>
      <xdr:colOff>152400</xdr:colOff>
      <xdr:row>60</xdr:row>
      <xdr:rowOff>58303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4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68480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01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類似団体平均を上回る状況が続いていたが、令和６年度は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ポイント下回っている。これは分子の元利償還金の額が減少し、分母の標準税収入額等及び普通交付税額が増加したことによるものである。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元利償還金は、今後大幅な増加が見込まれているため、交付税算入率の高い起債の活用や債務負担行為の伴う事務事業の適正化により、実質公債費比率の急激な上昇を抑制していく。</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37374</xdr:rowOff>
    </xdr:from>
    <xdr:to>
      <xdr:col>81</xdr:col>
      <xdr:colOff>44450</xdr:colOff>
      <xdr:row>40</xdr:row>
      <xdr:rowOff>85634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689537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84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51163</xdr:rowOff>
    </xdr:from>
    <xdr:to>
      <xdr:col>77</xdr:col>
      <xdr:colOff>44450</xdr:colOff>
      <xdr:row>40</xdr:row>
      <xdr:rowOff>85634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90916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51163</xdr:rowOff>
    </xdr:from>
    <xdr:to>
      <xdr:col>72</xdr:col>
      <xdr:colOff>203200</xdr:colOff>
      <xdr:row>40</xdr:row>
      <xdr:rowOff>64951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90916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64951</xdr:rowOff>
    </xdr:from>
    <xdr:to>
      <xdr:col>68</xdr:col>
      <xdr:colOff>152400</xdr:colOff>
      <xdr:row>40</xdr:row>
      <xdr:rowOff>99423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92295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158024</xdr:rowOff>
    </xdr:from>
    <xdr:to>
      <xdr:col>81</xdr:col>
      <xdr:colOff>95250</xdr:colOff>
      <xdr:row>40</xdr:row>
      <xdr:rowOff>88174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84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3101</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68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34834</xdr:rowOff>
    </xdr:from>
    <xdr:to>
      <xdr:col>77</xdr:col>
      <xdr:colOff>95250</xdr:colOff>
      <xdr:row>40</xdr:row>
      <xdr:rowOff>136434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121211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79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363</xdr:rowOff>
    </xdr:from>
    <xdr:to>
      <xdr:col>73</xdr:col>
      <xdr:colOff>44450</xdr:colOff>
      <xdr:row>40</xdr:row>
      <xdr:rowOff>101963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9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14151</xdr:rowOff>
    </xdr:from>
    <xdr:to>
      <xdr:col>68</xdr:col>
      <xdr:colOff>203200</xdr:colOff>
      <xdr:row>40</xdr:row>
      <xdr:rowOff>115751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87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48623</xdr:rowOff>
    </xdr:from>
    <xdr:to>
      <xdr:col>64</xdr:col>
      <xdr:colOff>152400</xdr:colOff>
      <xdr:row>40</xdr:row>
      <xdr:rowOff>150223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135000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公共施設等整備基金等の充当可能基金の影響で比率は算定されていない。</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しかしながら、令和７年度に小学校や道の駅の新築移転が完了し、今後は公債費の大幅な増加や充当可能基金の残高減少が見込まれていることから、将来負担比率が算定される可能性がある。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そのため、交付税算入率の高い起債の活用や債務負担行為の伴う事務事業の適正化を図る。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3,901
3,887
80.80
7,005,245
6,324,408
289,685
2,350,648
5,658,622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27.6</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％と類似団体平均を</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ポイント上回っており、前年度より差が広がった。</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会計年度任用職員や地域おこし協力隊の採用等が主な要因となっているため、事業規模に応じた適切な人員確保に努める。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38</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5922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51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37</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98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38</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982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45720</xdr:rowOff>
    </xdr:from>
    <xdr:to>
      <xdr:col>24</xdr:col>
      <xdr:colOff>76200</xdr:colOff>
      <xdr:row>38</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17797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3810</xdr:rowOff>
    </xdr:from>
    <xdr:to>
      <xdr:col>11</xdr:col>
      <xdr:colOff>60325</xdr:colOff>
      <xdr:row>37</xdr:row>
      <xdr:rowOff>105410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90187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13.4</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％と類似団体平均を</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ポイント下回っている。前年度と比較すると、小学校新築移転事業に伴う委託調査が大幅に減少したことが影響している。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今後は、標準化や自治体</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DX</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の推進により、システム関連の支出が増加傾向にあるため、事務の効率化も含めて事業内容の精査に努める。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53848</xdr:rowOff>
    </xdr:from>
    <xdr:to>
      <xdr:col>82</xdr:col>
      <xdr:colOff>107950</xdr:colOff>
      <xdr:row>14</xdr:row>
      <xdr:rowOff>58420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4541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103141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3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58420</xdr:rowOff>
    </xdr:from>
    <xdr:to>
      <xdr:col>78</xdr:col>
      <xdr:colOff>69850</xdr:colOff>
      <xdr:row>14</xdr:row>
      <xdr:rowOff>131572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587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26416</xdr:rowOff>
    </xdr:from>
    <xdr:to>
      <xdr:col>73</xdr:col>
      <xdr:colOff>180975</xdr:colOff>
      <xdr:row>14</xdr:row>
      <xdr:rowOff>131572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2671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26416</xdr:rowOff>
    </xdr:from>
    <xdr:to>
      <xdr:col>69</xdr:col>
      <xdr:colOff>92075</xdr:colOff>
      <xdr:row>14</xdr:row>
      <xdr:rowOff>76708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267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93997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130573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3048</xdr:rowOff>
    </xdr:from>
    <xdr:to>
      <xdr:col>82</xdr:col>
      <xdr:colOff>158750</xdr:colOff>
      <xdr:row>14</xdr:row>
      <xdr:rowOff>104648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19575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4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xdr:rowOff>
    </xdr:from>
    <xdr:to>
      <xdr:col>78</xdr:col>
      <xdr:colOff>120650</xdr:colOff>
      <xdr:row>14</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119397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7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80772</xdr:rowOff>
    </xdr:from>
    <xdr:to>
      <xdr:col>74</xdr:col>
      <xdr:colOff>31750</xdr:colOff>
      <xdr:row>15</xdr:row>
      <xdr:rowOff>10922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8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167149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6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147066</xdr:rowOff>
    </xdr:from>
    <xdr:to>
      <xdr:col>69</xdr:col>
      <xdr:colOff>142875</xdr:colOff>
      <xdr:row>14</xdr:row>
      <xdr:rowOff>77216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25908</xdr:rowOff>
    </xdr:from>
    <xdr:to>
      <xdr:col>65</xdr:col>
      <xdr:colOff>53975</xdr:colOff>
      <xdr:row>14</xdr:row>
      <xdr:rowOff>127508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137685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％と類似団体平均を大きく上回っており、子ども・子育て支援事業の保育料無償化が主な要因となっている。政策面で大幅な抑制は困難なものの、その他単独事業の見直し等に努める。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127000</xdr:rowOff>
    </xdr:from>
    <xdr:to>
      <xdr:col>24</xdr:col>
      <xdr:colOff>25400</xdr:colOff>
      <xdr:row>60</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21385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3827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29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31750</xdr:rowOff>
    </xdr:from>
    <xdr:to>
      <xdr:col>24</xdr:col>
      <xdr:colOff>114300</xdr:colOff>
      <xdr:row>60</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1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41927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127000</xdr:rowOff>
    </xdr:from>
    <xdr:to>
      <xdr:col>24</xdr:col>
      <xdr:colOff>114300</xdr:colOff>
      <xdr:row>53</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69850</xdr:rowOff>
    </xdr:from>
    <xdr:to>
      <xdr:col>24</xdr:col>
      <xdr:colOff>25400</xdr:colOff>
      <xdr:row>59</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10185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146050</xdr:rowOff>
    </xdr:from>
    <xdr:to>
      <xdr:col>19</xdr:col>
      <xdr:colOff>187325</xdr:colOff>
      <xdr:row>60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10261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31750</xdr:rowOff>
    </xdr:from>
    <xdr:to>
      <xdr:col>15</xdr:col>
      <xdr:colOff>98425</xdr:colOff>
      <xdr:row>60</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10318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31750</xdr:rowOff>
    </xdr:from>
    <xdr:to>
      <xdr:col>11</xdr:col>
      <xdr:colOff>9525</xdr:colOff>
      <xdr:row>61</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3187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114300</xdr:rowOff>
    </xdr:from>
    <xdr:to>
      <xdr:col>11</xdr:col>
      <xdr:colOff>60325</xdr:colOff>
      <xdr:row>56</xdr:row>
      <xdr:rowOff>44450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95250</xdr:rowOff>
    </xdr:from>
    <xdr:to>
      <xdr:col>20</xdr:col>
      <xdr:colOff>38100</xdr:colOff>
      <xdr:row>60</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10177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76200</xdr:rowOff>
    </xdr:from>
    <xdr:to>
      <xdr:col>15</xdr:col>
      <xdr:colOff>149225</xdr:colOff>
      <xdr:row>61</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162577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152400</xdr:rowOff>
    </xdr:from>
    <xdr:to>
      <xdr:col>11</xdr:col>
      <xdr:colOff>60325</xdr:colOff>
      <xdr:row>60</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67327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0</xdr:rowOff>
    </xdr:from>
    <xdr:to>
      <xdr:col>6</xdr:col>
      <xdr:colOff>171450</xdr:colOff>
      <xdr:row>61</xdr:row>
      <xdr:rowOff>101600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86377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54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その他については、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％と類似団体平均を</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ポイント下回っている。前年度と比較しても</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これは、令和６年度から簡易水道事業会計及び下水道事業会計が法適用となり、繰出金から出資金へ性質が変更されたことが大きく影響している。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今後は、法非適用の国民宿舎特別事業会計の経営改善に注視していくとともに、繰出金の適正化により一般会計の負担抑制に努める。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115570</xdr:rowOff>
    </xdr:from>
    <xdr:to>
      <xdr:col>82</xdr:col>
      <xdr:colOff>107950</xdr:colOff>
      <xdr:row>57</xdr:row>
      <xdr:rowOff>46990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54532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10177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58</xdr:row>
      <xdr:rowOff>81280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196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113047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73660</xdr:rowOff>
    </xdr:from>
    <xdr:to>
      <xdr:col>73</xdr:col>
      <xdr:colOff>180975</xdr:colOff>
      <xdr:row>58</xdr:row>
      <xdr:rowOff>81280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017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73660</xdr:rowOff>
    </xdr:from>
    <xdr:to>
      <xdr:col>69</xdr:col>
      <xdr:colOff>92075</xdr:colOff>
      <xdr:row>58</xdr:row>
      <xdr:rowOff>104140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017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81297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116857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22860</xdr:rowOff>
    </xdr:from>
    <xdr:to>
      <xdr:col>69</xdr:col>
      <xdr:colOff>142875</xdr:colOff>
      <xdr:row>58</xdr:row>
      <xdr:rowOff>124460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109237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53340</xdr:rowOff>
    </xdr:from>
    <xdr:to>
      <xdr:col>65</xdr:col>
      <xdr:colOff>53975</xdr:colOff>
      <xdr:row>58</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165117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補助費等については、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％と類似団体平均を</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ポイント上回っている。前年度と比較しても</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ポイントの大幅な増加となっている。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これは、令和６年度から簡易水道事業会計及び下水道事業会計が法適用となり、繰出金から補助費等へ性質が変更されたことが大きく影響している。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また、令和６年度は東日本大震災復興交付金基金返還金が発生した。</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今後は、公営企業会計の経営改善に注視していくとともに、単独補助事業の効果の検証を行い、経費の抑制に努める。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40</xdr:row>
      <xdr:rowOff>17272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596380"/>
          <a:ext cx="8382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81297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74422</xdr:rowOff>
    </xdr:from>
    <xdr:to>
      <xdr:col>78</xdr:col>
      <xdr:colOff>69850</xdr:colOff>
      <xdr:row>38</xdr:row>
      <xdr:rowOff>81280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18072"/>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37</xdr:row>
      <xdr:rowOff>74422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357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163576</xdr:rowOff>
    </xdr:from>
    <xdr:to>
      <xdr:col>69</xdr:col>
      <xdr:colOff>92075</xdr:colOff>
      <xdr:row>37</xdr:row>
      <xdr:rowOff>37846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357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137922</xdr:rowOff>
    </xdr:from>
    <xdr:to>
      <xdr:col>82</xdr:col>
      <xdr:colOff>158750</xdr:colOff>
      <xdr:row>40</xdr:row>
      <xdr:rowOff>68072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8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46499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73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23622</xdr:rowOff>
    </xdr:from>
    <xdr:to>
      <xdr:col>74</xdr:col>
      <xdr:colOff>31750</xdr:colOff>
      <xdr:row>37</xdr:row>
      <xdr:rowOff>125222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公債費については、類似団体平均よりも下回る状況が続いており、前年度と比較しても</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しかしながら、令和７年度に小学校や道の駅の新築移転が完了し、今後は公債費の大幅な増額が見込まれている。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そのため、交付税算入率の高い起債を活用しつつ、地方債の新規発行については、事業効果等を見極めながら慎重に行う。</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111760</xdr:rowOff>
    </xdr:from>
    <xdr:to>
      <xdr:col>24</xdr:col>
      <xdr:colOff>25400</xdr:colOff>
      <xdr:row>75</xdr:row>
      <xdr:rowOff>138430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9705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29227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5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138430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2974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96520</xdr:rowOff>
    </xdr:from>
    <xdr:to>
      <xdr:col>15</xdr:col>
      <xdr:colOff>98425</xdr:colOff>
      <xdr:row>75</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552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96520</xdr:rowOff>
    </xdr:from>
    <xdr:to>
      <xdr:col>11</xdr:col>
      <xdr:colOff>9525</xdr:colOff>
      <xdr:row>75</xdr:row>
      <xdr:rowOff>130810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9552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101616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60960</xdr:rowOff>
    </xdr:from>
    <xdr:to>
      <xdr:col>24</xdr:col>
      <xdr:colOff>76200</xdr:colOff>
      <xdr:row>75</xdr:row>
      <xdr:rowOff>162561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77487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87630</xdr:rowOff>
    </xdr:from>
    <xdr:to>
      <xdr:col>20</xdr:col>
      <xdr:colOff>38100</xdr:colOff>
      <xdr:row>76</xdr:row>
      <xdr:rowOff>17780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27957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45720</xdr:rowOff>
    </xdr:from>
    <xdr:to>
      <xdr:col>11</xdr:col>
      <xdr:colOff>60325</xdr:colOff>
      <xdr:row>75</xdr:row>
      <xdr:rowOff>147320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157497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80010</xdr:rowOff>
    </xdr:from>
    <xdr:to>
      <xdr:col>6</xdr:col>
      <xdr:colOff>171450</xdr:colOff>
      <xdr:row>76</xdr:row>
      <xdr:rowOff>10161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20337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公債費以外については、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％と類似団体平均を</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ポイント大幅に上回っている。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とくに、人件費及び補助費等の比率が</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％以上を占めている。</a:t>
          </a:r>
          <a:endPar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今後は、事業規模に応じた会計年度任用職員の配置に努めるとともに、公営企業会計の料金改定を含めた経営改善や単独補助事業の見直しを図る。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138430</xdr:rowOff>
    </xdr:from>
    <xdr:to>
      <xdr:col>82</xdr:col>
      <xdr:colOff>107950</xdr:colOff>
      <xdr:row>80</xdr:row>
      <xdr:rowOff>149861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682980"/>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138430</xdr:rowOff>
    </xdr:from>
    <xdr:to>
      <xdr:col>78</xdr:col>
      <xdr:colOff>69850</xdr:colOff>
      <xdr:row>80</xdr:row>
      <xdr:rowOff>17272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68298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113285</xdr:rowOff>
    </xdr:from>
    <xdr:to>
      <xdr:col>73</xdr:col>
      <xdr:colOff>180975</xdr:colOff>
      <xdr:row>80</xdr:row>
      <xdr:rowOff>17272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486385"/>
          <a:ext cx="889000" cy="24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113285</xdr:rowOff>
    </xdr:from>
    <xdr:to>
      <xdr:col>69</xdr:col>
      <xdr:colOff>92075</xdr:colOff>
      <xdr:row>80</xdr:row>
      <xdr:rowOff>3556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486385"/>
          <a:ext cx="889000" cy="23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34815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99061</xdr:rowOff>
    </xdr:from>
    <xdr:to>
      <xdr:col>82</xdr:col>
      <xdr:colOff>158750</xdr:colOff>
      <xdr:row>81</xdr:row>
      <xdr:rowOff>29211</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7638</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87630</xdr:rowOff>
    </xdr:from>
    <xdr:to>
      <xdr:col>78</xdr:col>
      <xdr:colOff>120650</xdr:colOff>
      <xdr:row>80</xdr:row>
      <xdr:rowOff>17780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2557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71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137922</xdr:rowOff>
    </xdr:from>
    <xdr:to>
      <xdr:col>74</xdr:col>
      <xdr:colOff>31750</xdr:colOff>
      <xdr:row>80</xdr:row>
      <xdr:rowOff>68072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52849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62485</xdr:rowOff>
    </xdr:from>
    <xdr:to>
      <xdr:col>69</xdr:col>
      <xdr:colOff>142875</xdr:colOff>
      <xdr:row>78</xdr:row>
      <xdr:rowOff>164085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148862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124206</xdr:rowOff>
    </xdr:from>
    <xdr:to>
      <xdr:col>65</xdr:col>
      <xdr:colOff>53975</xdr:colOff>
      <xdr:row>80</xdr:row>
      <xdr:rowOff>54356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39133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13186</xdr:rowOff>
    </xdr:from>
    <xdr:to>
      <xdr:col>29</xdr:col>
      <xdr:colOff>127000</xdr:colOff>
      <xdr:row>18</xdr:row>
      <xdr:rowOff>53217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46911"/>
          <a:ext cx="647700" cy="40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2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53217</xdr:rowOff>
    </xdr:from>
    <xdr:to>
      <xdr:col>26</xdr:col>
      <xdr:colOff>50800</xdr:colOff>
      <xdr:row>18</xdr:row>
      <xdr:rowOff>65874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86942"/>
          <a:ext cx="698500" cy="12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8839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65874</xdr:rowOff>
    </xdr:from>
    <xdr:to>
      <xdr:col>22</xdr:col>
      <xdr:colOff>114300</xdr:colOff>
      <xdr:row>18</xdr:row>
      <xdr:rowOff>75397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99599"/>
          <a:ext cx="698500" cy="9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49478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4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66316</xdr:rowOff>
    </xdr:from>
    <xdr:to>
      <xdr:col>18</xdr:col>
      <xdr:colOff>177800</xdr:colOff>
      <xdr:row>18</xdr:row>
      <xdr:rowOff>75397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200041"/>
          <a:ext cx="698500" cy="9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55606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133836</xdr:rowOff>
    </xdr:from>
    <xdr:to>
      <xdr:col>29</xdr:col>
      <xdr:colOff>177800</xdr:colOff>
      <xdr:row>18</xdr:row>
      <xdr:rowOff>63986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96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105913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6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2417</xdr:rowOff>
    </xdr:from>
    <xdr:to>
      <xdr:col>26</xdr:col>
      <xdr:colOff>101600</xdr:colOff>
      <xdr:row>18</xdr:row>
      <xdr:rowOff>104017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36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88794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22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15074</xdr:rowOff>
    </xdr:from>
    <xdr:to>
      <xdr:col>22</xdr:col>
      <xdr:colOff>165100</xdr:colOff>
      <xdr:row>18</xdr:row>
      <xdr:rowOff>116674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48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101451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3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24597</xdr:rowOff>
    </xdr:from>
    <xdr:to>
      <xdr:col>19</xdr:col>
      <xdr:colOff>38100</xdr:colOff>
      <xdr:row>18</xdr:row>
      <xdr:rowOff>126197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58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110974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4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15516</xdr:rowOff>
    </xdr:from>
    <xdr:to>
      <xdr:col>15</xdr:col>
      <xdr:colOff>101600</xdr:colOff>
      <xdr:row>18</xdr:row>
      <xdr:rowOff>117116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49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101893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3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4905</xdr:rowOff>
    </xdr:from>
    <xdr:to>
      <xdr:col>29</xdr:col>
      <xdr:colOff>127000</xdr:colOff>
      <xdr:row>37</xdr:row>
      <xdr:rowOff>124468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7129605"/>
          <a:ext cx="647700" cy="119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293918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904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4905</xdr:rowOff>
    </xdr:from>
    <xdr:to>
      <xdr:col>26</xdr:col>
      <xdr:colOff>50800</xdr:colOff>
      <xdr:row>37</xdr:row>
      <xdr:rowOff>54614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129605"/>
          <a:ext cx="698500" cy="49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200116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810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54614</xdr:rowOff>
    </xdr:from>
    <xdr:to>
      <xdr:col>22</xdr:col>
      <xdr:colOff>114300</xdr:colOff>
      <xdr:row>37</xdr:row>
      <xdr:rowOff>76377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179314"/>
          <a:ext cx="698500" cy="21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247025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85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72747</xdr:rowOff>
    </xdr:from>
    <xdr:to>
      <xdr:col>18</xdr:col>
      <xdr:colOff>177800</xdr:colOff>
      <xdr:row>37</xdr:row>
      <xdr:rowOff>76377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7197447"/>
          <a:ext cx="698500" cy="3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264913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273531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73668</xdr:rowOff>
    </xdr:from>
    <xdr:to>
      <xdr:col>29</xdr:col>
      <xdr:colOff>177800</xdr:colOff>
      <xdr:row>37</xdr:row>
      <xdr:rowOff>175268</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198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45745</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170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125555</xdr:rowOff>
    </xdr:from>
    <xdr:to>
      <xdr:col>26</xdr:col>
      <xdr:colOff>101600</xdr:colOff>
      <xdr:row>37</xdr:row>
      <xdr:rowOff>55705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078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40482</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16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3814</xdr:rowOff>
    </xdr:from>
    <xdr:to>
      <xdr:col>22</xdr:col>
      <xdr:colOff>165100</xdr:colOff>
      <xdr:row>37</xdr:row>
      <xdr:rowOff>105414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128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90191</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21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25577</xdr:rowOff>
    </xdr:from>
    <xdr:to>
      <xdr:col>19</xdr:col>
      <xdr:colOff>38100</xdr:colOff>
      <xdr:row>37</xdr:row>
      <xdr:rowOff>127177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150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111954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236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21947</xdr:rowOff>
    </xdr:from>
    <xdr:to>
      <xdr:col>15</xdr:col>
      <xdr:colOff>101600</xdr:colOff>
      <xdr:row>37</xdr:row>
      <xdr:rowOff>123547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146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108324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23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3,901
3,887
80.80
7,005,245
6,324,408
289,685
2,350,648
5,658,622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30824</xdr:rowOff>
    </xdr:from>
    <xdr:to>
      <xdr:col>24</xdr:col>
      <xdr:colOff>63500</xdr:colOff>
      <xdr:row>37</xdr:row>
      <xdr:rowOff>69785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74474"/>
          <a:ext cx="838200" cy="3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73801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69785</xdr:rowOff>
    </xdr:from>
    <xdr:to>
      <xdr:col>19</xdr:col>
      <xdr:colOff>177800</xdr:colOff>
      <xdr:row>37</xdr:row>
      <xdr:rowOff>80433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13435"/>
          <a:ext cx="889000" cy="1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40629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80433</xdr:rowOff>
    </xdr:from>
    <xdr:to>
      <xdr:col>15</xdr:col>
      <xdr:colOff>50800</xdr:colOff>
      <xdr:row>37</xdr:row>
      <xdr:rowOff>91241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24083"/>
          <a:ext cx="889000" cy="1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69570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91241</xdr:rowOff>
    </xdr:from>
    <xdr:to>
      <xdr:col>10</xdr:col>
      <xdr:colOff>114300</xdr:colOff>
      <xdr:row>37</xdr:row>
      <xdr:rowOff>91340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34891"/>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83625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74205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151474</xdr:rowOff>
    </xdr:from>
    <xdr:to>
      <xdr:col>24</xdr:col>
      <xdr:colOff>114300</xdr:colOff>
      <xdr:row>37</xdr:row>
      <xdr:rowOff>81624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2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66401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3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18985</xdr:rowOff>
    </xdr:from>
    <xdr:to>
      <xdr:col>20</xdr:col>
      <xdr:colOff>38100</xdr:colOff>
      <xdr:row>37</xdr:row>
      <xdr:rowOff>120585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6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111712</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5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29633</xdr:rowOff>
    </xdr:from>
    <xdr:to>
      <xdr:col>15</xdr:col>
      <xdr:colOff>101600</xdr:colOff>
      <xdr:row>37</xdr:row>
      <xdr:rowOff>131233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7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122360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66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40441</xdr:rowOff>
    </xdr:from>
    <xdr:to>
      <xdr:col>10</xdr:col>
      <xdr:colOff>165100</xdr:colOff>
      <xdr:row>37</xdr:row>
      <xdr:rowOff>142041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8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133168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76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40540</xdr:rowOff>
    </xdr:from>
    <xdr:to>
      <xdr:col>6</xdr:col>
      <xdr:colOff>38100</xdr:colOff>
      <xdr:row>37</xdr:row>
      <xdr:rowOff>142140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8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133266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7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47519</xdr:rowOff>
    </xdr:from>
    <xdr:to>
      <xdr:col>24</xdr:col>
      <xdr:colOff>63500</xdr:colOff>
      <xdr:row>58</xdr:row>
      <xdr:rowOff>74660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91619"/>
          <a:ext cx="838200" cy="2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164659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4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154321</xdr:rowOff>
    </xdr:from>
    <xdr:to>
      <xdr:col>19</xdr:col>
      <xdr:colOff>177800</xdr:colOff>
      <xdr:row>58</xdr:row>
      <xdr:rowOff>47519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26971"/>
          <a:ext cx="889000" cy="6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122587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5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154321</xdr:rowOff>
    </xdr:from>
    <xdr:to>
      <xdr:col>15</xdr:col>
      <xdr:colOff>50800</xdr:colOff>
      <xdr:row>58</xdr:row>
      <xdr:rowOff>29647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26971"/>
          <a:ext cx="889000" cy="4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134618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29647</xdr:rowOff>
    </xdr:from>
    <xdr:to>
      <xdr:col>10</xdr:col>
      <xdr:colOff>114300</xdr:colOff>
      <xdr:row>58</xdr:row>
      <xdr:rowOff>92350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73747"/>
          <a:ext cx="889000" cy="6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148913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6718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23860</xdr:rowOff>
    </xdr:from>
    <xdr:to>
      <xdr:col>24</xdr:col>
      <xdr:colOff>114300</xdr:colOff>
      <xdr:row>58</xdr:row>
      <xdr:rowOff>125460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6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110237</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82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168169</xdr:rowOff>
    </xdr:from>
    <xdr:to>
      <xdr:col>20</xdr:col>
      <xdr:colOff>38100</xdr:colOff>
      <xdr:row>58</xdr:row>
      <xdr:rowOff>98319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89446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3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103521</xdr:rowOff>
    </xdr:from>
    <xdr:to>
      <xdr:col>15</xdr:col>
      <xdr:colOff>101600</xdr:colOff>
      <xdr:row>58</xdr:row>
      <xdr:rowOff>33671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7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24798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68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150297</xdr:rowOff>
    </xdr:from>
    <xdr:to>
      <xdr:col>10</xdr:col>
      <xdr:colOff>165100</xdr:colOff>
      <xdr:row>58</xdr:row>
      <xdr:rowOff>80447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71574</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1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41550</xdr:rowOff>
    </xdr:from>
    <xdr:to>
      <xdr:col>6</xdr:col>
      <xdr:colOff>38100</xdr:colOff>
      <xdr:row>58</xdr:row>
      <xdr:rowOff>143150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134277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78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136874</xdr:rowOff>
    </xdr:from>
    <xdr:to>
      <xdr:col>24</xdr:col>
      <xdr:colOff>63500</xdr:colOff>
      <xdr:row>77</xdr:row>
      <xdr:rowOff>140350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38524"/>
          <a:ext cx="8382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140350</xdr:rowOff>
    </xdr:from>
    <xdr:to>
      <xdr:col>19</xdr:col>
      <xdr:colOff>177800</xdr:colOff>
      <xdr:row>78</xdr:row>
      <xdr:rowOff>32404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42000"/>
          <a:ext cx="889000" cy="6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25464</xdr:rowOff>
    </xdr:from>
    <xdr:to>
      <xdr:col>15</xdr:col>
      <xdr:colOff>50800</xdr:colOff>
      <xdr:row>78</xdr:row>
      <xdr:rowOff>32404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398564"/>
          <a:ext cx="889000" cy="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25464</xdr:rowOff>
    </xdr:from>
    <xdr:to>
      <xdr:col>10</xdr:col>
      <xdr:colOff>114300</xdr:colOff>
      <xdr:row>78</xdr:row>
      <xdr:rowOff>43642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98564"/>
          <a:ext cx="889000" cy="1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129193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86074</xdr:rowOff>
    </xdr:from>
    <xdr:to>
      <xdr:col>24</xdr:col>
      <xdr:colOff>114300</xdr:colOff>
      <xdr:row>78</xdr:row>
      <xdr:rowOff>16224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8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64501</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89550</xdr:rowOff>
    </xdr:from>
    <xdr:to>
      <xdr:col>20</xdr:col>
      <xdr:colOff>38100</xdr:colOff>
      <xdr:row>78</xdr:row>
      <xdr:rowOff>19700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10827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38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153054</xdr:rowOff>
    </xdr:from>
    <xdr:to>
      <xdr:col>15</xdr:col>
      <xdr:colOff>101600</xdr:colOff>
      <xdr:row>78</xdr:row>
      <xdr:rowOff>83204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5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74331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4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146114</xdr:rowOff>
    </xdr:from>
    <xdr:to>
      <xdr:col>10</xdr:col>
      <xdr:colOff>165100</xdr:colOff>
      <xdr:row>78</xdr:row>
      <xdr:rowOff>76264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67391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4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164292</xdr:rowOff>
    </xdr:from>
    <xdr:to>
      <xdr:col>6</xdr:col>
      <xdr:colOff>38100</xdr:colOff>
      <xdr:row>78</xdr:row>
      <xdr:rowOff>94442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85569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5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161993</xdr:rowOff>
    </xdr:from>
    <xdr:to>
      <xdr:col>24</xdr:col>
      <xdr:colOff>63500</xdr:colOff>
      <xdr:row>92</xdr:row>
      <xdr:rowOff>70576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763943"/>
          <a:ext cx="838200" cy="8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49627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7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70576</xdr:rowOff>
    </xdr:from>
    <xdr:to>
      <xdr:col>19</xdr:col>
      <xdr:colOff>177800</xdr:colOff>
      <xdr:row>92</xdr:row>
      <xdr:rowOff>157944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843976"/>
          <a:ext cx="889000" cy="8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7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19979</xdr:rowOff>
    </xdr:from>
    <xdr:to>
      <xdr:col>15</xdr:col>
      <xdr:colOff>50800</xdr:colOff>
      <xdr:row>92</xdr:row>
      <xdr:rowOff>157944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793379"/>
          <a:ext cx="889000" cy="13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119808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7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19979</xdr:rowOff>
    </xdr:from>
    <xdr:to>
      <xdr:col>10</xdr:col>
      <xdr:colOff>114300</xdr:colOff>
      <xdr:row>93</xdr:row>
      <xdr:rowOff>25367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793379"/>
          <a:ext cx="889000" cy="17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27942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74240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111193</xdr:rowOff>
    </xdr:from>
    <xdr:to>
      <xdr:col>24</xdr:col>
      <xdr:colOff>114300</xdr:colOff>
      <xdr:row>92</xdr:row>
      <xdr:rowOff>41343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7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134070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56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19776</xdr:rowOff>
    </xdr:from>
    <xdr:to>
      <xdr:col>20</xdr:col>
      <xdr:colOff>38100</xdr:colOff>
      <xdr:row>92</xdr:row>
      <xdr:rowOff>121376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79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137903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56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107144</xdr:rowOff>
    </xdr:from>
    <xdr:to>
      <xdr:col>15</xdr:col>
      <xdr:colOff>101600</xdr:colOff>
      <xdr:row>93</xdr:row>
      <xdr:rowOff>37294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88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53821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655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140629</xdr:rowOff>
    </xdr:from>
    <xdr:to>
      <xdr:col>10</xdr:col>
      <xdr:colOff>165100</xdr:colOff>
      <xdr:row>92</xdr:row>
      <xdr:rowOff>70779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74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87306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5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146017</xdr:rowOff>
    </xdr:from>
    <xdr:to>
      <xdr:col>6</xdr:col>
      <xdr:colOff>38100</xdr:colOff>
      <xdr:row>93</xdr:row>
      <xdr:rowOff>76167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591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92694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69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38766</xdr:rowOff>
    </xdr:from>
    <xdr:to>
      <xdr:col>55</xdr:col>
      <xdr:colOff>0</xdr:colOff>
      <xdr:row>36</xdr:row>
      <xdr:rowOff>170995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10966"/>
          <a:ext cx="838200" cy="13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81700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11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48214</xdr:rowOff>
    </xdr:from>
    <xdr:to>
      <xdr:col>50</xdr:col>
      <xdr:colOff>114300</xdr:colOff>
      <xdr:row>36</xdr:row>
      <xdr:rowOff>170995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220414"/>
          <a:ext cx="889000" cy="12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105595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48214</xdr:rowOff>
    </xdr:from>
    <xdr:to>
      <xdr:col>45</xdr:col>
      <xdr:colOff>177800</xdr:colOff>
      <xdr:row>36</xdr:row>
      <xdr:rowOff>165294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20414"/>
          <a:ext cx="889000" cy="11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113006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4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73824</xdr:rowOff>
    </xdr:from>
    <xdr:to>
      <xdr:col>41</xdr:col>
      <xdr:colOff>50800</xdr:colOff>
      <xdr:row>36</xdr:row>
      <xdr:rowOff>165294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74574"/>
          <a:ext cx="889000" cy="26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154950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98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66219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159416</xdr:rowOff>
    </xdr:from>
    <xdr:to>
      <xdr:col>55</xdr:col>
      <xdr:colOff>50800</xdr:colOff>
      <xdr:row>36</xdr:row>
      <xdr:rowOff>89566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6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137843</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38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120195</xdr:rowOff>
    </xdr:from>
    <xdr:to>
      <xdr:col>50</xdr:col>
      <xdr:colOff>165100</xdr:colOff>
      <xdr:row>37</xdr:row>
      <xdr:rowOff>50345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41472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38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168864</xdr:rowOff>
    </xdr:from>
    <xdr:to>
      <xdr:col>46</xdr:col>
      <xdr:colOff>38100</xdr:colOff>
      <xdr:row>36</xdr:row>
      <xdr:rowOff>99014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16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90141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26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114494</xdr:rowOff>
    </xdr:from>
    <xdr:to>
      <xdr:col>41</xdr:col>
      <xdr:colOff>101600</xdr:colOff>
      <xdr:row>37</xdr:row>
      <xdr:rowOff>44644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8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35771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379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23024</xdr:rowOff>
    </xdr:from>
    <xdr:to>
      <xdr:col>36</xdr:col>
      <xdr:colOff>165100</xdr:colOff>
      <xdr:row>35</xdr:row>
      <xdr:rowOff>124624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2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115751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1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114246</xdr:rowOff>
    </xdr:from>
    <xdr:to>
      <xdr:col>55</xdr:col>
      <xdr:colOff>0</xdr:colOff>
      <xdr:row>58</xdr:row>
      <xdr:rowOff>137064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86896"/>
          <a:ext cx="838200" cy="19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43641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987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137064</xdr:rowOff>
    </xdr:from>
    <xdr:to>
      <xdr:col>50</xdr:col>
      <xdr:colOff>114300</xdr:colOff>
      <xdr:row>58</xdr:row>
      <xdr:rowOff>145341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081164"/>
          <a:ext cx="889000" cy="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145341</xdr:rowOff>
    </xdr:from>
    <xdr:to>
      <xdr:col>45</xdr:col>
      <xdr:colOff>177800</xdr:colOff>
      <xdr:row>58</xdr:row>
      <xdr:rowOff>169983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89441"/>
          <a:ext cx="889000" cy="2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169632</xdr:rowOff>
    </xdr:from>
    <xdr:to>
      <xdr:col>41</xdr:col>
      <xdr:colOff>50800</xdr:colOff>
      <xdr:row>58</xdr:row>
      <xdr:rowOff>169983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10113732"/>
          <a:ext cx="889000" cy="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11340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63446</xdr:rowOff>
    </xdr:from>
    <xdr:to>
      <xdr:col>55</xdr:col>
      <xdr:colOff>50800</xdr:colOff>
      <xdr:row>57</xdr:row>
      <xdr:rowOff>165046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3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86323</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8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86264</xdr:rowOff>
    </xdr:from>
    <xdr:to>
      <xdr:col>50</xdr:col>
      <xdr:colOff>165100</xdr:colOff>
      <xdr:row>59</xdr:row>
      <xdr:rowOff>16414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3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7541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1012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94541</xdr:rowOff>
    </xdr:from>
    <xdr:to>
      <xdr:col>46</xdr:col>
      <xdr:colOff>38100</xdr:colOff>
      <xdr:row>59</xdr:row>
      <xdr:rowOff>24691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3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15818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1013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119183</xdr:rowOff>
    </xdr:from>
    <xdr:to>
      <xdr:col>41</xdr:col>
      <xdr:colOff>101600</xdr:colOff>
      <xdr:row>59</xdr:row>
      <xdr:rowOff>49333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6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40460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156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118832</xdr:rowOff>
    </xdr:from>
    <xdr:to>
      <xdr:col>36</xdr:col>
      <xdr:colOff>165100</xdr:colOff>
      <xdr:row>59</xdr:row>
      <xdr:rowOff>48982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6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40109</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1015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101378</xdr:rowOff>
    </xdr:from>
    <xdr:to>
      <xdr:col>55</xdr:col>
      <xdr:colOff>0</xdr:colOff>
      <xdr:row>77</xdr:row>
      <xdr:rowOff>121808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2102878"/>
          <a:ext cx="838200" cy="122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46435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121808</xdr:rowOff>
    </xdr:from>
    <xdr:to>
      <xdr:col>50</xdr:col>
      <xdr:colOff>114300</xdr:colOff>
      <xdr:row>78</xdr:row>
      <xdr:rowOff>45617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323458"/>
          <a:ext cx="889000" cy="9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45617</xdr:rowOff>
    </xdr:from>
    <xdr:to>
      <xdr:col>45</xdr:col>
      <xdr:colOff>177800</xdr:colOff>
      <xdr:row>78</xdr:row>
      <xdr:rowOff>102594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18717"/>
          <a:ext cx="889000" cy="5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102594</xdr:rowOff>
    </xdr:from>
    <xdr:to>
      <xdr:col>41</xdr:col>
      <xdr:colOff>50800</xdr:colOff>
      <xdr:row>78</xdr:row>
      <xdr:rowOff>123972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75694"/>
          <a:ext cx="889000" cy="2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50578</xdr:rowOff>
    </xdr:from>
    <xdr:to>
      <xdr:col>55</xdr:col>
      <xdr:colOff>50800</xdr:colOff>
      <xdr:row>70</xdr:row>
      <xdr:rowOff>152178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205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3605</xdr:rowOff>
    </xdr:from>
    <xdr:ext cx="599010"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200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71008</xdr:rowOff>
    </xdr:from>
    <xdr:to>
      <xdr:col>50</xdr:col>
      <xdr:colOff>165100</xdr:colOff>
      <xdr:row>78</xdr:row>
      <xdr:rowOff>1158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27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163735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36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166267</xdr:rowOff>
    </xdr:from>
    <xdr:to>
      <xdr:col>46</xdr:col>
      <xdr:colOff>38100</xdr:colOff>
      <xdr:row>78</xdr:row>
      <xdr:rowOff>96417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36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87544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483111" y="1346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51794</xdr:rowOff>
    </xdr:from>
    <xdr:to>
      <xdr:col>41</xdr:col>
      <xdr:colOff>101600</xdr:colOff>
      <xdr:row>78</xdr:row>
      <xdr:rowOff>153394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2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144521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51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73172</xdr:rowOff>
    </xdr:from>
    <xdr:to>
      <xdr:col>36</xdr:col>
      <xdr:colOff>165100</xdr:colOff>
      <xdr:row>79</xdr:row>
      <xdr:rowOff>3322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165899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53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79704</xdr:rowOff>
    </xdr:from>
    <xdr:to>
      <xdr:col>55</xdr:col>
      <xdr:colOff>0</xdr:colOff>
      <xdr:row>97</xdr:row>
      <xdr:rowOff>116914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710354"/>
          <a:ext cx="838200" cy="3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130159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79704</xdr:rowOff>
    </xdr:from>
    <xdr:to>
      <xdr:col>50</xdr:col>
      <xdr:colOff>114300</xdr:colOff>
      <xdr:row>97</xdr:row>
      <xdr:rowOff>102815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710354"/>
          <a:ext cx="889000" cy="2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102815</xdr:rowOff>
    </xdr:from>
    <xdr:to>
      <xdr:col>45</xdr:col>
      <xdr:colOff>177800</xdr:colOff>
      <xdr:row>97</xdr:row>
      <xdr:rowOff>115647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33465"/>
          <a:ext cx="889000" cy="1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82714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3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115647</xdr:rowOff>
    </xdr:from>
    <xdr:to>
      <xdr:col>41</xdr:col>
      <xdr:colOff>50800</xdr:colOff>
      <xdr:row>98</xdr:row>
      <xdr:rowOff>2558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746297"/>
          <a:ext cx="889000" cy="5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14670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3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66114</xdr:rowOff>
    </xdr:from>
    <xdr:to>
      <xdr:col>55</xdr:col>
      <xdr:colOff>50800</xdr:colOff>
      <xdr:row>97</xdr:row>
      <xdr:rowOff>167714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9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44541</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7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28904</xdr:rowOff>
    </xdr:from>
    <xdr:to>
      <xdr:col>50</xdr:col>
      <xdr:colOff>165100</xdr:colOff>
      <xdr:row>97</xdr:row>
      <xdr:rowOff>130504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5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121631</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75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52015</xdr:rowOff>
    </xdr:from>
    <xdr:to>
      <xdr:col>46</xdr:col>
      <xdr:colOff>38100</xdr:colOff>
      <xdr:row>97</xdr:row>
      <xdr:rowOff>153615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144742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7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64847</xdr:rowOff>
    </xdr:from>
    <xdr:to>
      <xdr:col>41</xdr:col>
      <xdr:colOff>101600</xdr:colOff>
      <xdr:row>97</xdr:row>
      <xdr:rowOff>166447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9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157574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8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123208</xdr:rowOff>
    </xdr:from>
    <xdr:to>
      <xdr:col>36</xdr:col>
      <xdr:colOff>165100</xdr:colOff>
      <xdr:row>98</xdr:row>
      <xdr:rowOff>53358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5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44485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4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37185</xdr:rowOff>
    </xdr:from>
    <xdr:to>
      <xdr:col>85</xdr:col>
      <xdr:colOff>127000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723735"/>
          <a:ext cx="838200" cy="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131371</xdr:rowOff>
    </xdr:from>
    <xdr:to>
      <xdr:col>71</xdr:col>
      <xdr:colOff>177800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646471"/>
          <a:ext cx="889000" cy="8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157835</xdr:rowOff>
    </xdr:from>
    <xdr:to>
      <xdr:col>85</xdr:col>
      <xdr:colOff>177800</xdr:colOff>
      <xdr:row>39</xdr:row>
      <xdr:rowOff>87985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72762</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8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80571</xdr:rowOff>
    </xdr:from>
    <xdr:to>
      <xdr:col>67</xdr:col>
      <xdr:colOff>101600</xdr:colOff>
      <xdr:row>39</xdr:row>
      <xdr:rowOff>10721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59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1848</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68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121949</xdr:rowOff>
    </xdr:from>
    <xdr:to>
      <xdr:col>85</xdr:col>
      <xdr:colOff>127000</xdr:colOff>
      <xdr:row>77</xdr:row>
      <xdr:rowOff>124059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323599"/>
          <a:ext cx="838200" cy="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116228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74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121949</xdr:rowOff>
    </xdr:from>
    <xdr:to>
      <xdr:col>81</xdr:col>
      <xdr:colOff>50800</xdr:colOff>
      <xdr:row>77</xdr:row>
      <xdr:rowOff>137382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323599"/>
          <a:ext cx="889000" cy="1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28859</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288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137382</xdr:rowOff>
    </xdr:from>
    <xdr:to>
      <xdr:col>76</xdr:col>
      <xdr:colOff>114300</xdr:colOff>
      <xdr:row>77</xdr:row>
      <xdr:rowOff>143427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339032"/>
          <a:ext cx="889000" cy="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86372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143427</xdr:rowOff>
    </xdr:from>
    <xdr:to>
      <xdr:col>71</xdr:col>
      <xdr:colOff>177800</xdr:colOff>
      <xdr:row>77</xdr:row>
      <xdr:rowOff>150361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345077"/>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90466</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97091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73259</xdr:rowOff>
    </xdr:from>
    <xdr:to>
      <xdr:col>85</xdr:col>
      <xdr:colOff>177800</xdr:colOff>
      <xdr:row>78</xdr:row>
      <xdr:rowOff>3409</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27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51686</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25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71149</xdr:rowOff>
    </xdr:from>
    <xdr:to>
      <xdr:col>81</xdr:col>
      <xdr:colOff>101600</xdr:colOff>
      <xdr:row>78</xdr:row>
      <xdr:rowOff>1299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27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163876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36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86582</xdr:rowOff>
    </xdr:from>
    <xdr:to>
      <xdr:col>76</xdr:col>
      <xdr:colOff>165100</xdr:colOff>
      <xdr:row>78</xdr:row>
      <xdr:rowOff>16732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28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7859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38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92627</xdr:rowOff>
    </xdr:from>
    <xdr:to>
      <xdr:col>72</xdr:col>
      <xdr:colOff>38100</xdr:colOff>
      <xdr:row>78</xdr:row>
      <xdr:rowOff>22777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29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13904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3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99561</xdr:rowOff>
    </xdr:from>
    <xdr:to>
      <xdr:col>67</xdr:col>
      <xdr:colOff>101600</xdr:colOff>
      <xdr:row>78</xdr:row>
      <xdr:rowOff>29711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30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20838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39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128164</xdr:rowOff>
    </xdr:from>
    <xdr:to>
      <xdr:col>85</xdr:col>
      <xdr:colOff>127000</xdr:colOff>
      <xdr:row>97</xdr:row>
      <xdr:rowOff>128556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758814"/>
          <a:ext cx="8382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49559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508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128164</xdr:rowOff>
    </xdr:from>
    <xdr:to>
      <xdr:col>81</xdr:col>
      <xdr:colOff>50800</xdr:colOff>
      <xdr:row>97</xdr:row>
      <xdr:rowOff>133841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758814"/>
          <a:ext cx="8890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99654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38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12043</xdr:rowOff>
    </xdr:from>
    <xdr:to>
      <xdr:col>76</xdr:col>
      <xdr:colOff>114300</xdr:colOff>
      <xdr:row>97</xdr:row>
      <xdr:rowOff>133841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642693"/>
          <a:ext cx="889000" cy="12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12043</xdr:rowOff>
    </xdr:from>
    <xdr:to>
      <xdr:col>71</xdr:col>
      <xdr:colOff>177800</xdr:colOff>
      <xdr:row>98</xdr:row>
      <xdr:rowOff>164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642693"/>
          <a:ext cx="889000" cy="15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113118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77756</xdr:rowOff>
    </xdr:from>
    <xdr:to>
      <xdr:col>85</xdr:col>
      <xdr:colOff>177800</xdr:colOff>
      <xdr:row>98</xdr:row>
      <xdr:rowOff>7906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70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56183</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68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77364</xdr:rowOff>
    </xdr:from>
    <xdr:to>
      <xdr:col>81</xdr:col>
      <xdr:colOff>101600</xdr:colOff>
      <xdr:row>98</xdr:row>
      <xdr:rowOff>7514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70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170091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83041</xdr:rowOff>
    </xdr:from>
    <xdr:to>
      <xdr:col>76</xdr:col>
      <xdr:colOff>165100</xdr:colOff>
      <xdr:row>98</xdr:row>
      <xdr:rowOff>13191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1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4318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132693</xdr:rowOff>
    </xdr:from>
    <xdr:to>
      <xdr:col>72</xdr:col>
      <xdr:colOff>38100</xdr:colOff>
      <xdr:row>97</xdr:row>
      <xdr:rowOff>62843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59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53970</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6684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120814</xdr:rowOff>
    </xdr:from>
    <xdr:to>
      <xdr:col>67</xdr:col>
      <xdr:colOff>101600</xdr:colOff>
      <xdr:row>98</xdr:row>
      <xdr:rowOff>50964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75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42091</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4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29263</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6030013"/>
          <a:ext cx="838200" cy="62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107103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50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133734</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48834"/>
          <a:ext cx="889000" cy="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149913</xdr:rowOff>
    </xdr:from>
    <xdr:to>
      <xdr:col>116</xdr:col>
      <xdr:colOff>114300</xdr:colOff>
      <xdr:row>35</xdr:row>
      <xdr:rowOff>80063</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597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1340</xdr:rowOff>
    </xdr:from>
    <xdr:ext cx="534377"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583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82934</xdr:rowOff>
    </xdr:from>
    <xdr:to>
      <xdr:col>98</xdr:col>
      <xdr:colOff>38100</xdr:colOff>
      <xdr:row>39</xdr:row>
      <xdr:rowOff>13084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59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4211</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7017" y="6690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69383</xdr:rowOff>
    </xdr:from>
    <xdr:to>
      <xdr:col>116</xdr:col>
      <xdr:colOff>63500</xdr:colOff>
      <xdr:row>58</xdr:row>
      <xdr:rowOff>70686</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013483"/>
          <a:ext cx="8382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70686</xdr:rowOff>
    </xdr:from>
    <xdr:to>
      <xdr:col>111</xdr:col>
      <xdr:colOff>177800</xdr:colOff>
      <xdr:row>58</xdr:row>
      <xdr:rowOff>71577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014786"/>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71577</xdr:rowOff>
    </xdr:from>
    <xdr:to>
      <xdr:col>107</xdr:col>
      <xdr:colOff>50800</xdr:colOff>
      <xdr:row>58</xdr:row>
      <xdr:rowOff>72880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015677"/>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72880</xdr:rowOff>
    </xdr:from>
    <xdr:to>
      <xdr:col>102</xdr:col>
      <xdr:colOff>114300</xdr:colOff>
      <xdr:row>58</xdr:row>
      <xdr:rowOff>73909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016980"/>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18583</xdr:rowOff>
    </xdr:from>
    <xdr:to>
      <xdr:col>116</xdr:col>
      <xdr:colOff>114300</xdr:colOff>
      <xdr:row>58</xdr:row>
      <xdr:rowOff>120183</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9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104960</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877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19886</xdr:rowOff>
    </xdr:from>
    <xdr:to>
      <xdr:col>112</xdr:col>
      <xdr:colOff>38100</xdr:colOff>
      <xdr:row>58</xdr:row>
      <xdr:rowOff>121486</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9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112613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05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20777</xdr:rowOff>
    </xdr:from>
    <xdr:to>
      <xdr:col>107</xdr:col>
      <xdr:colOff>101600</xdr:colOff>
      <xdr:row>58</xdr:row>
      <xdr:rowOff>122377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6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113504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57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22080</xdr:rowOff>
    </xdr:from>
    <xdr:to>
      <xdr:col>102</xdr:col>
      <xdr:colOff>165100</xdr:colOff>
      <xdr:row>58</xdr:row>
      <xdr:rowOff>123680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114807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23109</xdr:rowOff>
    </xdr:from>
    <xdr:to>
      <xdr:col>98</xdr:col>
      <xdr:colOff>38100</xdr:colOff>
      <xdr:row>58</xdr:row>
      <xdr:rowOff>124709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6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115836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100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29101</xdr:rowOff>
    </xdr:from>
    <xdr:to>
      <xdr:col>116</xdr:col>
      <xdr:colOff>63500</xdr:colOff>
      <xdr:row>77</xdr:row>
      <xdr:rowOff>6491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716401"/>
          <a:ext cx="838200" cy="49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164323</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6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61072</xdr:rowOff>
    </xdr:from>
    <xdr:to>
      <xdr:col>111</xdr:col>
      <xdr:colOff>177800</xdr:colOff>
      <xdr:row>74</xdr:row>
      <xdr:rowOff>29101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576922"/>
          <a:ext cx="889000" cy="13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93163</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26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61072</xdr:rowOff>
    </xdr:from>
    <xdr:to>
      <xdr:col>107</xdr:col>
      <xdr:colOff>50800</xdr:colOff>
      <xdr:row>73</xdr:row>
      <xdr:rowOff>143423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576922"/>
          <a:ext cx="889000" cy="8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5467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17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111691</xdr:rowOff>
    </xdr:from>
    <xdr:to>
      <xdr:col>102</xdr:col>
      <xdr:colOff>114300</xdr:colOff>
      <xdr:row>73</xdr:row>
      <xdr:rowOff>143423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2456091"/>
          <a:ext cx="889000" cy="20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851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17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127141</xdr:rowOff>
    </xdr:from>
    <xdr:to>
      <xdr:col>116</xdr:col>
      <xdr:colOff>114300</xdr:colOff>
      <xdr:row>77</xdr:row>
      <xdr:rowOff>57291</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15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105568</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1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149751</xdr:rowOff>
    </xdr:from>
    <xdr:to>
      <xdr:col>112</xdr:col>
      <xdr:colOff>38100</xdr:colOff>
      <xdr:row>74</xdr:row>
      <xdr:rowOff>79901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6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71028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75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10272</xdr:rowOff>
    </xdr:from>
    <xdr:to>
      <xdr:col>107</xdr:col>
      <xdr:colOff>101600</xdr:colOff>
      <xdr:row>73</xdr:row>
      <xdr:rowOff>111872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52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102999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1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92623</xdr:rowOff>
    </xdr:from>
    <xdr:to>
      <xdr:col>102</xdr:col>
      <xdr:colOff>165100</xdr:colOff>
      <xdr:row>74</xdr:row>
      <xdr:rowOff>22773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6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13900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60891</xdr:rowOff>
    </xdr:from>
    <xdr:to>
      <xdr:col>98</xdr:col>
      <xdr:colOff>38100</xdr:colOff>
      <xdr:row>72</xdr:row>
      <xdr:rowOff>162491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40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153618</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56795" y="1249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主な構成項目である普通建設事業費は、住民一人当たり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716,810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円となっており、令和５年度から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509,891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大幅な増加となっている。これは、小学校と道の駅の新築移転工事が本格化したことによるものである。令和７年度に完成となるため、普通建設事業費は令和８年度以降に大幅な減少が見込まれているが、老朽化した公共施設が多くあることから、今後は施設の長寿命化や統廃合を検討し、公共施設等総合管理計画の改定が必要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そのほかでは、扶助費が住民一人当たり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150,202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59,326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円上回っている。子ども・子育て支援事業の保育料無償化が主な要因となっており、政策面で大幅な抑制は困難なものの、その他単独事業の見直し等に努める。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また、投資及び出資金は住民一人当たり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27,331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円で、令和５年度から皆増している。これは令和６年度から簡易水道事業会計及び下水道事業会計が法適用となり、繰出金から出資金に性質が変更されたことによるものである。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岩手県野田村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3,901
3,887
80.80
7,005,245
6,324,408
289,685
2,350,648
5,658,622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24417</xdr:rowOff>
    </xdr:from>
    <xdr:to>
      <xdr:col>24</xdr:col>
      <xdr:colOff>63500</xdr:colOff>
      <xdr:row>37</xdr:row>
      <xdr:rowOff>72377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3797300" y="6368067"/>
          <a:ext cx="838200" cy="4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49392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05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16302</xdr:rowOff>
    </xdr:from>
    <xdr:to>
      <xdr:col>19</xdr:col>
      <xdr:colOff>177800</xdr:colOff>
      <xdr:row>37</xdr:row>
      <xdr:rowOff>24417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908300" y="6359952"/>
          <a:ext cx="8890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155661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598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16302</xdr:rowOff>
    </xdr:from>
    <xdr:to>
      <xdr:col>15</xdr:col>
      <xdr:colOff>50800</xdr:colOff>
      <xdr:row>37</xdr:row>
      <xdr:rowOff>27777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359952"/>
          <a:ext cx="889000" cy="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19415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0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27777</xdr:rowOff>
    </xdr:from>
    <xdr:to>
      <xdr:col>10</xdr:col>
      <xdr:colOff>114300</xdr:colOff>
      <xdr:row>37</xdr:row>
      <xdr:rowOff>29332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371427"/>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35966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03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3367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0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21577</xdr:rowOff>
    </xdr:from>
    <xdr:to>
      <xdr:col>24</xdr:col>
      <xdr:colOff>114300</xdr:colOff>
      <xdr:row>37</xdr:row>
      <xdr:rowOff>123177</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6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107954</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28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145067</xdr:rowOff>
    </xdr:from>
    <xdr:to>
      <xdr:col>20</xdr:col>
      <xdr:colOff>38100</xdr:colOff>
      <xdr:row>37</xdr:row>
      <xdr:rowOff>75217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1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66344</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640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136952</xdr:rowOff>
    </xdr:from>
    <xdr:to>
      <xdr:col>15</xdr:col>
      <xdr:colOff>101600</xdr:colOff>
      <xdr:row>37</xdr:row>
      <xdr:rowOff>67102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0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58229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640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148427</xdr:rowOff>
    </xdr:from>
    <xdr:to>
      <xdr:col>10</xdr:col>
      <xdr:colOff>165100</xdr:colOff>
      <xdr:row>37</xdr:row>
      <xdr:rowOff>78577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2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69704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641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149982</xdr:rowOff>
    </xdr:from>
    <xdr:to>
      <xdr:col>6</xdr:col>
      <xdr:colOff>38100</xdr:colOff>
      <xdr:row>37</xdr:row>
      <xdr:rowOff>80132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2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71259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641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98245</xdr:rowOff>
    </xdr:from>
    <xdr:to>
      <xdr:col>24</xdr:col>
      <xdr:colOff>63500</xdr:colOff>
      <xdr:row>58</xdr:row>
      <xdr:rowOff>141228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42345"/>
          <a:ext cx="838200" cy="4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122276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3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63942</xdr:rowOff>
    </xdr:from>
    <xdr:to>
      <xdr:col>19</xdr:col>
      <xdr:colOff>177800</xdr:colOff>
      <xdr:row>58</xdr:row>
      <xdr:rowOff>141228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08042"/>
          <a:ext cx="889000" cy="7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56212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5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63942</xdr:rowOff>
    </xdr:from>
    <xdr:to>
      <xdr:col>15</xdr:col>
      <xdr:colOff>50800</xdr:colOff>
      <xdr:row>58</xdr:row>
      <xdr:rowOff>83927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08042"/>
          <a:ext cx="889000" cy="1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44453</xdr:rowOff>
    </xdr:from>
    <xdr:to>
      <xdr:col>10</xdr:col>
      <xdr:colOff>114300</xdr:colOff>
      <xdr:row>58</xdr:row>
      <xdr:rowOff>83927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88553"/>
          <a:ext cx="889000" cy="3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146581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7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47445</xdr:rowOff>
    </xdr:from>
    <xdr:to>
      <xdr:col>24</xdr:col>
      <xdr:colOff>114300</xdr:colOff>
      <xdr:row>58</xdr:row>
      <xdr:rowOff>149045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9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133822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0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90428</xdr:rowOff>
    </xdr:from>
    <xdr:to>
      <xdr:col>20</xdr:col>
      <xdr:colOff>38100</xdr:colOff>
      <xdr:row>59</xdr:row>
      <xdr:rowOff>20578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3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11705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12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13142</xdr:rowOff>
    </xdr:from>
    <xdr:to>
      <xdr:col>15</xdr:col>
      <xdr:colOff>101600</xdr:colOff>
      <xdr:row>58</xdr:row>
      <xdr:rowOff>114742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5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105869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4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33127</xdr:rowOff>
    </xdr:from>
    <xdr:to>
      <xdr:col>10</xdr:col>
      <xdr:colOff>165100</xdr:colOff>
      <xdr:row>58</xdr:row>
      <xdr:rowOff>134727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7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125854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6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165103</xdr:rowOff>
    </xdr:from>
    <xdr:to>
      <xdr:col>6</xdr:col>
      <xdr:colOff>38100</xdr:colOff>
      <xdr:row>58</xdr:row>
      <xdr:rowOff>95253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3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86380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030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128870</xdr:rowOff>
    </xdr:from>
    <xdr:to>
      <xdr:col>24</xdr:col>
      <xdr:colOff>63500</xdr:colOff>
      <xdr:row>76</xdr:row>
      <xdr:rowOff>140111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3159070"/>
          <a:ext cx="838200" cy="1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8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128870</xdr:rowOff>
    </xdr:from>
    <xdr:to>
      <xdr:col>19</xdr:col>
      <xdr:colOff>177800</xdr:colOff>
      <xdr:row>77</xdr:row>
      <xdr:rowOff>79629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159070"/>
          <a:ext cx="889000" cy="12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14163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7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62542</xdr:rowOff>
    </xdr:from>
    <xdr:to>
      <xdr:col>15</xdr:col>
      <xdr:colOff>50800</xdr:colOff>
      <xdr:row>77</xdr:row>
      <xdr:rowOff>79629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64192"/>
          <a:ext cx="889000" cy="1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124620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32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48078</xdr:rowOff>
    </xdr:from>
    <xdr:to>
      <xdr:col>10</xdr:col>
      <xdr:colOff>114300</xdr:colOff>
      <xdr:row>77</xdr:row>
      <xdr:rowOff>62542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3249728"/>
          <a:ext cx="889000" cy="1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160976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4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102595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30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89311</xdr:rowOff>
    </xdr:from>
    <xdr:to>
      <xdr:col>24</xdr:col>
      <xdr:colOff>114300</xdr:colOff>
      <xdr:row>77</xdr:row>
      <xdr:rowOff>19461</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67738</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09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78070</xdr:rowOff>
    </xdr:from>
    <xdr:to>
      <xdr:col>20</xdr:col>
      <xdr:colOff>38100</xdr:colOff>
      <xdr:row>77</xdr:row>
      <xdr:rowOff>8220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0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170797</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2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28829</xdr:rowOff>
    </xdr:from>
    <xdr:to>
      <xdr:col>15</xdr:col>
      <xdr:colOff>101600</xdr:colOff>
      <xdr:row>77</xdr:row>
      <xdr:rowOff>130429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3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146956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005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11742</xdr:rowOff>
    </xdr:from>
    <xdr:to>
      <xdr:col>10</xdr:col>
      <xdr:colOff>165100</xdr:colOff>
      <xdr:row>77</xdr:row>
      <xdr:rowOff>113342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104469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30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168728</xdr:rowOff>
    </xdr:from>
    <xdr:to>
      <xdr:col>6</xdr:col>
      <xdr:colOff>38100</xdr:colOff>
      <xdr:row>77</xdr:row>
      <xdr:rowOff>98878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19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115405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97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70848</xdr:rowOff>
    </xdr:from>
    <xdr:to>
      <xdr:col>24</xdr:col>
      <xdr:colOff>63500</xdr:colOff>
      <xdr:row>98</xdr:row>
      <xdr:rowOff>83285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72948"/>
          <a:ext cx="838200" cy="1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95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51163</xdr:rowOff>
    </xdr:from>
    <xdr:to>
      <xdr:col>19</xdr:col>
      <xdr:colOff>177800</xdr:colOff>
      <xdr:row>98</xdr:row>
      <xdr:rowOff>83285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53263"/>
          <a:ext cx="889000" cy="3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103653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9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164993</xdr:rowOff>
    </xdr:from>
    <xdr:to>
      <xdr:col>15</xdr:col>
      <xdr:colOff>50800</xdr:colOff>
      <xdr:row>98</xdr:row>
      <xdr:rowOff>51163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95643"/>
          <a:ext cx="889000" cy="5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161576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164993</xdr:rowOff>
    </xdr:from>
    <xdr:to>
      <xdr:col>10</xdr:col>
      <xdr:colOff>114300</xdr:colOff>
      <xdr:row>98</xdr:row>
      <xdr:rowOff>8297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95643"/>
          <a:ext cx="889000" cy="1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160233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20048</xdr:rowOff>
    </xdr:from>
    <xdr:to>
      <xdr:col>24</xdr:col>
      <xdr:colOff>114300</xdr:colOff>
      <xdr:row>98</xdr:row>
      <xdr:rowOff>121648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2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106425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3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32485</xdr:rowOff>
    </xdr:from>
    <xdr:to>
      <xdr:col>20</xdr:col>
      <xdr:colOff>38100</xdr:colOff>
      <xdr:row>98</xdr:row>
      <xdr:rowOff>134085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3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125212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2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363</xdr:rowOff>
    </xdr:from>
    <xdr:to>
      <xdr:col>15</xdr:col>
      <xdr:colOff>101600</xdr:colOff>
      <xdr:row>98</xdr:row>
      <xdr:rowOff>101963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93090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9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114193</xdr:rowOff>
    </xdr:from>
    <xdr:to>
      <xdr:col>10</xdr:col>
      <xdr:colOff>165100</xdr:colOff>
      <xdr:row>98</xdr:row>
      <xdr:rowOff>44343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35470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3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128947</xdr:rowOff>
    </xdr:from>
    <xdr:to>
      <xdr:col>6</xdr:col>
      <xdr:colOff>38100</xdr:colOff>
      <xdr:row>98</xdr:row>
      <xdr:rowOff>59097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5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50224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5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34798</xdr:rowOff>
    </xdr:from>
    <xdr:to>
      <xdr:col>55</xdr:col>
      <xdr:colOff>0</xdr:colOff>
      <xdr:row>39</xdr:row>
      <xdr:rowOff>38989</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21348"/>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34798</xdr:rowOff>
    </xdr:from>
    <xdr:to>
      <xdr:col>50</xdr:col>
      <xdr:colOff>114300</xdr:colOff>
      <xdr:row>39</xdr:row>
      <xdr:rowOff>38608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2134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38608</xdr:rowOff>
    </xdr:from>
    <xdr:to>
      <xdr:col>45</xdr:col>
      <xdr:colOff>177800</xdr:colOff>
      <xdr:row>39</xdr:row>
      <xdr:rowOff>38735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25158"/>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37211</xdr:rowOff>
    </xdr:from>
    <xdr:to>
      <xdr:col>41</xdr:col>
      <xdr:colOff>50800</xdr:colOff>
      <xdr:row>39</xdr:row>
      <xdr:rowOff>38735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2376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159639</xdr:rowOff>
    </xdr:from>
    <xdr:to>
      <xdr:col>55</xdr:col>
      <xdr:colOff>50800</xdr:colOff>
      <xdr:row>39</xdr:row>
      <xdr:rowOff>89789</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74566</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896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155448</xdr:rowOff>
    </xdr:from>
    <xdr:to>
      <xdr:col>50</xdr:col>
      <xdr:colOff>165100</xdr:colOff>
      <xdr:row>39</xdr:row>
      <xdr:rowOff>85598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76725</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632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159258</xdr:rowOff>
    </xdr:from>
    <xdr:to>
      <xdr:col>46</xdr:col>
      <xdr:colOff>38100</xdr:colOff>
      <xdr:row>39</xdr:row>
      <xdr:rowOff>89408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80535</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670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159385</xdr:rowOff>
    </xdr:from>
    <xdr:to>
      <xdr:col>41</xdr:col>
      <xdr:colOff>101600</xdr:colOff>
      <xdr:row>39</xdr:row>
      <xdr:rowOff>89535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80662</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672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157861</xdr:rowOff>
    </xdr:from>
    <xdr:to>
      <xdr:col>36</xdr:col>
      <xdr:colOff>165100</xdr:colOff>
      <xdr:row>39</xdr:row>
      <xdr:rowOff>88011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79138</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104217</xdr:rowOff>
    </xdr:from>
    <xdr:to>
      <xdr:col>55</xdr:col>
      <xdr:colOff>0</xdr:colOff>
      <xdr:row>59</xdr:row>
      <xdr:rowOff>204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48317"/>
          <a:ext cx="8382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92236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3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204</xdr:rowOff>
    </xdr:from>
    <xdr:to>
      <xdr:col>50</xdr:col>
      <xdr:colOff>114300</xdr:colOff>
      <xdr:row>59</xdr:row>
      <xdr:rowOff>16016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15754"/>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65233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16016</xdr:rowOff>
    </xdr:from>
    <xdr:to>
      <xdr:col>45</xdr:col>
      <xdr:colOff>177800</xdr:colOff>
      <xdr:row>59</xdr:row>
      <xdr:rowOff>22693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31566"/>
          <a:ext cx="889000" cy="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19052</xdr:rowOff>
    </xdr:from>
    <xdr:to>
      <xdr:col>41</xdr:col>
      <xdr:colOff>50800</xdr:colOff>
      <xdr:row>59</xdr:row>
      <xdr:rowOff>22693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34602"/>
          <a:ext cx="889000" cy="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53417</xdr:rowOff>
    </xdr:from>
    <xdr:to>
      <xdr:col>55</xdr:col>
      <xdr:colOff>50800</xdr:colOff>
      <xdr:row>58</xdr:row>
      <xdr:rowOff>155017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9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12794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8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120854</xdr:rowOff>
    </xdr:from>
    <xdr:to>
      <xdr:col>50</xdr:col>
      <xdr:colOff>165100</xdr:colOff>
      <xdr:row>59</xdr:row>
      <xdr:rowOff>51004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6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42131</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15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136666</xdr:rowOff>
    </xdr:from>
    <xdr:to>
      <xdr:col>46</xdr:col>
      <xdr:colOff>38100</xdr:colOff>
      <xdr:row>59</xdr:row>
      <xdr:rowOff>66816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8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57943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73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143343</xdr:rowOff>
    </xdr:from>
    <xdr:to>
      <xdr:col>41</xdr:col>
      <xdr:colOff>101600</xdr:colOff>
      <xdr:row>59</xdr:row>
      <xdr:rowOff>73493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8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64620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8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139702</xdr:rowOff>
    </xdr:from>
    <xdr:to>
      <xdr:col>36</xdr:col>
      <xdr:colOff>165100</xdr:colOff>
      <xdr:row>59</xdr:row>
      <xdr:rowOff>69852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8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60979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7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98072</xdr:rowOff>
    </xdr:from>
    <xdr:to>
      <xdr:col>55</xdr:col>
      <xdr:colOff>0</xdr:colOff>
      <xdr:row>78</xdr:row>
      <xdr:rowOff>103367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71172"/>
          <a:ext cx="838200" cy="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36593</xdr:rowOff>
    </xdr:from>
    <xdr:to>
      <xdr:col>50</xdr:col>
      <xdr:colOff>114300</xdr:colOff>
      <xdr:row>78</xdr:row>
      <xdr:rowOff>103367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09693"/>
          <a:ext cx="889000" cy="6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36593</xdr:rowOff>
    </xdr:from>
    <xdr:to>
      <xdr:col>45</xdr:col>
      <xdr:colOff>177800</xdr:colOff>
      <xdr:row>78</xdr:row>
      <xdr:rowOff>60764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09693"/>
          <a:ext cx="889000" cy="2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23471</xdr:rowOff>
    </xdr:from>
    <xdr:to>
      <xdr:col>41</xdr:col>
      <xdr:colOff>50800</xdr:colOff>
      <xdr:row>78</xdr:row>
      <xdr:rowOff>60764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396571"/>
          <a:ext cx="889000" cy="3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47272</xdr:rowOff>
    </xdr:from>
    <xdr:to>
      <xdr:col>55</xdr:col>
      <xdr:colOff>50800</xdr:colOff>
      <xdr:row>78</xdr:row>
      <xdr:rowOff>148872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2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133649</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3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52567</xdr:rowOff>
    </xdr:from>
    <xdr:to>
      <xdr:col>50</xdr:col>
      <xdr:colOff>165100</xdr:colOff>
      <xdr:row>78</xdr:row>
      <xdr:rowOff>154167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2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145294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1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157243</xdr:rowOff>
    </xdr:from>
    <xdr:to>
      <xdr:col>46</xdr:col>
      <xdr:colOff>38100</xdr:colOff>
      <xdr:row>78</xdr:row>
      <xdr:rowOff>87393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5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78520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5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9964</xdr:rowOff>
    </xdr:from>
    <xdr:to>
      <xdr:col>41</xdr:col>
      <xdr:colOff>101600</xdr:colOff>
      <xdr:row>78</xdr:row>
      <xdr:rowOff>111564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102691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7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144121</xdr:rowOff>
    </xdr:from>
    <xdr:to>
      <xdr:col>36</xdr:col>
      <xdr:colOff>165100</xdr:colOff>
      <xdr:row>78</xdr:row>
      <xdr:rowOff>74271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4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65398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3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2622</xdr:rowOff>
    </xdr:from>
    <xdr:to>
      <xdr:col>55</xdr:col>
      <xdr:colOff>0</xdr:colOff>
      <xdr:row>97</xdr:row>
      <xdr:rowOff>3792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633272"/>
          <a:ext cx="838200" cy="1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78173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65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155759</xdr:rowOff>
    </xdr:from>
    <xdr:to>
      <xdr:col>50</xdr:col>
      <xdr:colOff>114300</xdr:colOff>
      <xdr:row>97</xdr:row>
      <xdr:rowOff>2622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14959"/>
          <a:ext cx="889000" cy="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22378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3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154195</xdr:rowOff>
    </xdr:from>
    <xdr:to>
      <xdr:col>45</xdr:col>
      <xdr:colOff>177800</xdr:colOff>
      <xdr:row>96</xdr:row>
      <xdr:rowOff>155759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13395"/>
          <a:ext cx="889000" cy="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154195</xdr:rowOff>
    </xdr:from>
    <xdr:to>
      <xdr:col>41</xdr:col>
      <xdr:colOff>50800</xdr:colOff>
      <xdr:row>97</xdr:row>
      <xdr:rowOff>42740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13395"/>
          <a:ext cx="889000" cy="5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34272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6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124442</xdr:rowOff>
    </xdr:from>
    <xdr:to>
      <xdr:col>55</xdr:col>
      <xdr:colOff>50800</xdr:colOff>
      <xdr:row>97</xdr:row>
      <xdr:rowOff>54592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102869</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6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123272</xdr:rowOff>
    </xdr:from>
    <xdr:to>
      <xdr:col>50</xdr:col>
      <xdr:colOff>165100</xdr:colOff>
      <xdr:row>97</xdr:row>
      <xdr:rowOff>53422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44549</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67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104959</xdr:rowOff>
    </xdr:from>
    <xdr:to>
      <xdr:col>46</xdr:col>
      <xdr:colOff>38100</xdr:colOff>
      <xdr:row>97</xdr:row>
      <xdr:rowOff>35109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6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26236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65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103395</xdr:rowOff>
    </xdr:from>
    <xdr:to>
      <xdr:col>41</xdr:col>
      <xdr:colOff>101600</xdr:colOff>
      <xdr:row>97</xdr:row>
      <xdr:rowOff>33545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6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50072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33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163390</xdr:rowOff>
    </xdr:from>
    <xdr:to>
      <xdr:col>36</xdr:col>
      <xdr:colOff>165100</xdr:colOff>
      <xdr:row>97</xdr:row>
      <xdr:rowOff>93540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2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84667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71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14222</xdr:rowOff>
    </xdr:from>
    <xdr:to>
      <xdr:col>85</xdr:col>
      <xdr:colOff>127000</xdr:colOff>
      <xdr:row>37</xdr:row>
      <xdr:rowOff>18527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57872"/>
          <a:ext cx="8382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147099</xdr:rowOff>
    </xdr:from>
    <xdr:to>
      <xdr:col>81</xdr:col>
      <xdr:colOff>50800</xdr:colOff>
      <xdr:row>37</xdr:row>
      <xdr:rowOff>18527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319299"/>
          <a:ext cx="889000" cy="4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147099</xdr:rowOff>
    </xdr:from>
    <xdr:to>
      <xdr:col>76</xdr:col>
      <xdr:colOff>114300</xdr:colOff>
      <xdr:row>37</xdr:row>
      <xdr:rowOff>55103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19299"/>
          <a:ext cx="889000" cy="7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38507</xdr:rowOff>
    </xdr:from>
    <xdr:to>
      <xdr:col>71</xdr:col>
      <xdr:colOff>177800</xdr:colOff>
      <xdr:row>37</xdr:row>
      <xdr:rowOff>55103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382157"/>
          <a:ext cx="8890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166512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134872</xdr:rowOff>
    </xdr:from>
    <xdr:to>
      <xdr:col>85</xdr:col>
      <xdr:colOff>177800</xdr:colOff>
      <xdr:row>37</xdr:row>
      <xdr:rowOff>65022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0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113299</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8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139177</xdr:rowOff>
    </xdr:from>
    <xdr:to>
      <xdr:col>81</xdr:col>
      <xdr:colOff>101600</xdr:colOff>
      <xdr:row>37</xdr:row>
      <xdr:rowOff>69327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1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60454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0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96299</xdr:rowOff>
    </xdr:from>
    <xdr:to>
      <xdr:col>76</xdr:col>
      <xdr:colOff>165100</xdr:colOff>
      <xdr:row>37</xdr:row>
      <xdr:rowOff>26449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26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17576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3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4303</xdr:rowOff>
    </xdr:from>
    <xdr:to>
      <xdr:col>72</xdr:col>
      <xdr:colOff>38100</xdr:colOff>
      <xdr:row>37</xdr:row>
      <xdr:rowOff>105903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4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97030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159157</xdr:rowOff>
    </xdr:from>
    <xdr:to>
      <xdr:col>67</xdr:col>
      <xdr:colOff>101600</xdr:colOff>
      <xdr:row>37</xdr:row>
      <xdr:rowOff>89307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80434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2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25468</xdr:rowOff>
    </xdr:from>
    <xdr:to>
      <xdr:col>85</xdr:col>
      <xdr:colOff>127000</xdr:colOff>
      <xdr:row>56</xdr:row>
      <xdr:rowOff>100773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8597968"/>
          <a:ext cx="838200" cy="110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55312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56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95123</xdr:rowOff>
    </xdr:from>
    <xdr:to>
      <xdr:col>81</xdr:col>
      <xdr:colOff>50800</xdr:colOff>
      <xdr:row>56</xdr:row>
      <xdr:rowOff>100773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696323"/>
          <a:ext cx="889000" cy="5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32080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0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95123</xdr:rowOff>
    </xdr:from>
    <xdr:to>
      <xdr:col>76</xdr:col>
      <xdr:colOff>114300</xdr:colOff>
      <xdr:row>57</xdr:row>
      <xdr:rowOff>108718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696323"/>
          <a:ext cx="889000" cy="18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87823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86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108718</xdr:rowOff>
    </xdr:from>
    <xdr:to>
      <xdr:col>71</xdr:col>
      <xdr:colOff>177800</xdr:colOff>
      <xdr:row>58</xdr:row>
      <xdr:rowOff>23330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81368"/>
          <a:ext cx="889000" cy="8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137245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56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142770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57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146118</xdr:rowOff>
    </xdr:from>
    <xdr:to>
      <xdr:col>85</xdr:col>
      <xdr:colOff>177800</xdr:colOff>
      <xdr:row>50</xdr:row>
      <xdr:rowOff>76268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854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99145</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850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49973</xdr:rowOff>
    </xdr:from>
    <xdr:to>
      <xdr:col>81</xdr:col>
      <xdr:colOff>101600</xdr:colOff>
      <xdr:row>56</xdr:row>
      <xdr:rowOff>151573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5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168100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42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44323</xdr:rowOff>
    </xdr:from>
    <xdr:to>
      <xdr:col>76</xdr:col>
      <xdr:colOff>165100</xdr:colOff>
      <xdr:row>56</xdr:row>
      <xdr:rowOff>145923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4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162450</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42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57918</xdr:rowOff>
    </xdr:from>
    <xdr:to>
      <xdr:col>72</xdr:col>
      <xdr:colOff>38100</xdr:colOff>
      <xdr:row>57</xdr:row>
      <xdr:rowOff>159518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83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150645</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92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143980</xdr:rowOff>
    </xdr:from>
    <xdr:to>
      <xdr:col>67</xdr:col>
      <xdr:colOff>101600</xdr:colOff>
      <xdr:row>58</xdr:row>
      <xdr:rowOff>74130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1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65257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0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37184</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81734"/>
          <a:ext cx="838200" cy="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131372</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04472"/>
          <a:ext cx="889000" cy="8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157834</xdr:rowOff>
    </xdr:from>
    <xdr:to>
      <xdr:col>85</xdr:col>
      <xdr:colOff>177800</xdr:colOff>
      <xdr:row>79</xdr:row>
      <xdr:rowOff>87984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72761</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4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80572</xdr:rowOff>
    </xdr:from>
    <xdr:to>
      <xdr:col>67</xdr:col>
      <xdr:colOff>101600</xdr:colOff>
      <xdr:row>79</xdr:row>
      <xdr:rowOff>10722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5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1849</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54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121949</xdr:rowOff>
    </xdr:from>
    <xdr:to>
      <xdr:col>85</xdr:col>
      <xdr:colOff>127000</xdr:colOff>
      <xdr:row>97</xdr:row>
      <xdr:rowOff>124059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752599"/>
          <a:ext cx="838200" cy="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116228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03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121949</xdr:rowOff>
    </xdr:from>
    <xdr:to>
      <xdr:col>81</xdr:col>
      <xdr:colOff>50800</xdr:colOff>
      <xdr:row>97</xdr:row>
      <xdr:rowOff>137382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52599"/>
          <a:ext cx="889000" cy="1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28858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31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137382</xdr:rowOff>
    </xdr:from>
    <xdr:to>
      <xdr:col>76</xdr:col>
      <xdr:colOff>114300</xdr:colOff>
      <xdr:row>97</xdr:row>
      <xdr:rowOff>143427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68032"/>
          <a:ext cx="889000" cy="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86372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143427</xdr:rowOff>
    </xdr:from>
    <xdr:to>
      <xdr:col>71</xdr:col>
      <xdr:colOff>177800</xdr:colOff>
      <xdr:row>97</xdr:row>
      <xdr:rowOff>150361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774077"/>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90467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97091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73259</xdr:rowOff>
    </xdr:from>
    <xdr:to>
      <xdr:col>85</xdr:col>
      <xdr:colOff>177800</xdr:colOff>
      <xdr:row>98</xdr:row>
      <xdr:rowOff>3409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7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51686</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8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71149</xdr:rowOff>
    </xdr:from>
    <xdr:to>
      <xdr:col>81</xdr:col>
      <xdr:colOff>101600</xdr:colOff>
      <xdr:row>98</xdr:row>
      <xdr:rowOff>1299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70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163876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9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86582</xdr:rowOff>
    </xdr:from>
    <xdr:to>
      <xdr:col>76</xdr:col>
      <xdr:colOff>165100</xdr:colOff>
      <xdr:row>98</xdr:row>
      <xdr:rowOff>16732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71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7859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0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92627</xdr:rowOff>
    </xdr:from>
    <xdr:to>
      <xdr:col>72</xdr:col>
      <xdr:colOff>38100</xdr:colOff>
      <xdr:row>98</xdr:row>
      <xdr:rowOff>22777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72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13904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81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99561</xdr:rowOff>
    </xdr:from>
    <xdr:to>
      <xdr:col>67</xdr:col>
      <xdr:colOff>101600</xdr:colOff>
      <xdr:row>98</xdr:row>
      <xdr:rowOff>29711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3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20838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82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議会費は、住民一人当たり</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10,445</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円と前年度と比較して</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2,098</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円の減となっている。これは、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議員改選の際に定員２人減したことにより人件費が減少したことが主な要因である。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農林水産業費は住民一人当たり</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293,132</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円と前年度と比較して</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177,000</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円の増、教育費は</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494,979</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338,059</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円の増となっている。これは道の駅及び小学校の新築移転事業が令和６年度に本格化したことが主な要因である。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岩手県野田村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財政調整基金は、災害発生時の必要経費の確保等のため、慎重な運用を行う方針としているが、人件費や公債費等の上昇により、財政調整基金残高は減少する見通しとなっている。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実質収支額は、黒字となっており、令和５年度までは標準財政規模比</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％未満で推移していたが、小学校の新築移転事業による歳入出額の大幅な増により、令和６年度は</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12.32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実質単年度収支は、財政調整基金取崩額の増により比率が大幅に減少し、マイナスとなっている。これは、東日本大震災復興交付金基金返還金を財政調整基金で賄ったことが主な要因である。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岩手県野田村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連結実質黒字で推移している。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令和６年度から公共下水事業特別会計、農業集落排水事業特別会計及び漁業集落排水事業特別会計は、法適用により下水道事業会計となった。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同じく簡易水道事業特別会計は、法適用により簡易水道事業会計となった。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一般会計は、東日本大震災の復旧・復興事業が令和２年度に完了し、予算規模が通常ベースに縮小していたが、令和６年度は小学校の新築移転事業がピークを迎え、歳入出額の大幅な増により実質収支額の標準財政規模比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12.32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7005245</v>
      </c>
      <c r="BO4" s="436"/>
      <c r="BP4" s="436"/>
      <c r="BQ4" s="436"/>
      <c r="BR4" s="436"/>
      <c r="BS4" s="436"/>
      <c r="BT4" s="436"/>
      <c r="BU4" s="437"/>
      <c r="BV4" s="435">
        <v>4435491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12.3</v>
      </c>
      <c r="CU4" s="576"/>
      <c r="CV4" s="576"/>
      <c r="CW4" s="576"/>
      <c r="CX4" s="576"/>
      <c r="CY4" s="576"/>
      <c r="CZ4" s="576"/>
      <c r="DA4" s="577"/>
      <c r="DB4" s="575">
        <v>9.1999999999999993</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6324408</v>
      </c>
      <c r="BO5" s="407"/>
      <c r="BP5" s="407"/>
      <c r="BQ5" s="407"/>
      <c r="BR5" s="407"/>
      <c r="BS5" s="407"/>
      <c r="BT5" s="407"/>
      <c r="BU5" s="408"/>
      <c r="BV5" s="406">
        <v>4209141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90.1</v>
      </c>
      <c r="CU5" s="404"/>
      <c r="CV5" s="404"/>
      <c r="CW5" s="404"/>
      <c r="CX5" s="404"/>
      <c r="CY5" s="404"/>
      <c r="CZ5" s="404"/>
      <c r="DA5" s="405"/>
      <c r="DB5" s="403">
        <v>86.8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680837</v>
      </c>
      <c r="BO6" s="407"/>
      <c r="BP6" s="407"/>
      <c r="BQ6" s="407"/>
      <c r="BR6" s="407"/>
      <c r="BS6" s="407"/>
      <c r="BT6" s="407"/>
      <c r="BU6" s="408"/>
      <c r="BV6" s="406">
        <v>226350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90.2</v>
      </c>
      <c r="CU6" s="550"/>
      <c r="CV6" s="550"/>
      <c r="CW6" s="550"/>
      <c r="CX6" s="550"/>
      <c r="CY6" s="550"/>
      <c r="CZ6" s="550"/>
      <c r="DA6" s="551"/>
      <c r="DB6" s="549">
        <v>87.2</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391152</v>
      </c>
      <c r="BO7" s="407"/>
      <c r="BP7" s="407"/>
      <c r="BQ7" s="407"/>
      <c r="BR7" s="407"/>
      <c r="BS7" s="407"/>
      <c r="BT7" s="407"/>
      <c r="BU7" s="408"/>
      <c r="BV7" s="406">
        <v>19305</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2350648</v>
      </c>
      <c r="CU7" s="407"/>
      <c r="CV7" s="407"/>
      <c r="CW7" s="407"/>
      <c r="CX7" s="407"/>
      <c r="CY7" s="407"/>
      <c r="CZ7" s="407"/>
      <c r="DA7" s="408"/>
      <c r="DB7" s="406">
        <v>2255523</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289685</v>
      </c>
      <c r="BO8" s="407"/>
      <c r="BP8" s="407"/>
      <c r="BQ8" s="407"/>
      <c r="BR8" s="407"/>
      <c r="BS8" s="407"/>
      <c r="BT8" s="407"/>
      <c r="BU8" s="408"/>
      <c r="BV8" s="406">
        <v>207045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v>
      </c>
      <c r="CU8" s="510"/>
      <c r="CV8" s="510"/>
      <c r="CW8" s="510"/>
      <c r="CX8" s="510"/>
      <c r="CY8" s="510"/>
      <c r="CZ8" s="510"/>
      <c r="DA8" s="511"/>
      <c r="DB8" s="509">
        <v>0.2</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3936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82640</v>
      </c>
      <c r="BO9" s="407"/>
      <c r="BP9" s="407"/>
      <c r="BQ9" s="407"/>
      <c r="BR9" s="407"/>
      <c r="BS9" s="407"/>
      <c r="BT9" s="407"/>
      <c r="BU9" s="408"/>
      <c r="BV9" s="406">
        <v>-13494</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8.1999999999999993</v>
      </c>
      <c r="CU9" s="404"/>
      <c r="CV9" s="404"/>
      <c r="CW9" s="404"/>
      <c r="CX9" s="404"/>
      <c r="CY9" s="404"/>
      <c r="CZ9" s="404"/>
      <c r="DA9" s="405"/>
      <c r="DB9" s="403">
        <v>10.5</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4149</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10</v>
      </c>
      <c r="BO10" s="407"/>
      <c r="BP10" s="407"/>
      <c r="BQ10" s="407"/>
      <c r="BR10" s="407"/>
      <c r="BS10" s="407"/>
      <c r="BT10" s="407"/>
      <c r="BU10" s="408"/>
      <c r="BV10" s="406">
        <v>112142</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3901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113126</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3887</v>
      </c>
      <c r="S13" s="494"/>
      <c r="T13" s="494"/>
      <c r="U13" s="494"/>
      <c r="V13" s="495"/>
      <c r="W13" s="496" t="s">
        <v>131</v>
      </c>
      <c r="X13" s="392"/>
      <c r="Y13" s="392"/>
      <c r="Z13" s="392"/>
      <c r="AA13" s="392"/>
      <c r="AB13" s="393"/>
      <c r="AC13" s="359">
        <v>274</v>
      </c>
      <c r="AD13" s="360"/>
      <c r="AE13" s="360"/>
      <c r="AF13" s="360"/>
      <c r="AG13" s="361"/>
      <c r="AH13" s="359">
        <v>298</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-30476</v>
      </c>
      <c r="BO13" s="407"/>
      <c r="BP13" s="407"/>
      <c r="BQ13" s="407"/>
      <c r="BR13" s="407"/>
      <c r="BS13" s="407"/>
      <c r="BT13" s="407"/>
      <c r="BU13" s="408"/>
      <c r="BV13" s="406">
        <v>98648</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6.2</v>
      </c>
      <c r="CU13" s="404"/>
      <c r="CV13" s="404"/>
      <c r="CW13" s="404"/>
      <c r="CX13" s="404"/>
      <c r="CY13" s="404"/>
      <c r="CZ13" s="404"/>
      <c r="DA13" s="405"/>
      <c r="DB13" s="403">
        <v>6.9</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3975</v>
      </c>
      <c r="S14" s="494"/>
      <c r="T14" s="494"/>
      <c r="U14" s="494"/>
      <c r="V14" s="495"/>
      <c r="W14" s="497"/>
      <c r="X14" s="395"/>
      <c r="Y14" s="395"/>
      <c r="Z14" s="395"/>
      <c r="AA14" s="395"/>
      <c r="AB14" s="396"/>
      <c r="AC14" s="486">
        <v>14.5</v>
      </c>
      <c r="AD14" s="487"/>
      <c r="AE14" s="487"/>
      <c r="AF14" s="487"/>
      <c r="AG14" s="488"/>
      <c r="AH14" s="486">
        <v>15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3951</v>
      </c>
      <c r="S15" s="494"/>
      <c r="T15" s="494"/>
      <c r="U15" s="494"/>
      <c r="V15" s="495"/>
      <c r="W15" s="496" t="s">
        <v>137</v>
      </c>
      <c r="X15" s="392"/>
      <c r="Y15" s="392"/>
      <c r="Z15" s="392"/>
      <c r="AA15" s="392"/>
      <c r="AB15" s="393"/>
      <c r="AC15" s="359">
        <v>536</v>
      </c>
      <c r="AD15" s="360"/>
      <c r="AE15" s="360"/>
      <c r="AF15" s="360"/>
      <c r="AG15" s="361"/>
      <c r="AH15" s="359">
        <v>600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434433</v>
      </c>
      <c r="BO15" s="436"/>
      <c r="BP15" s="436"/>
      <c r="BQ15" s="436"/>
      <c r="BR15" s="436"/>
      <c r="BS15" s="436"/>
      <c r="BT15" s="436"/>
      <c r="BU15" s="437"/>
      <c r="BV15" s="435">
        <v>431355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28.3</v>
      </c>
      <c r="AD16" s="487"/>
      <c r="AE16" s="487"/>
      <c r="AF16" s="487"/>
      <c r="AG16" s="488"/>
      <c r="AH16" s="486">
        <v>30.3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2248701</v>
      </c>
      <c r="BO16" s="407"/>
      <c r="BP16" s="407"/>
      <c r="BQ16" s="407"/>
      <c r="BR16" s="407"/>
      <c r="BS16" s="407"/>
      <c r="BT16" s="407"/>
      <c r="BU16" s="408"/>
      <c r="BV16" s="406">
        <v>2147374</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1083</v>
      </c>
      <c r="AD17" s="360"/>
      <c r="AE17" s="360"/>
      <c r="AF17" s="360"/>
      <c r="AG17" s="361"/>
      <c r="AH17" s="359">
        <v>1085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532093</v>
      </c>
      <c r="BO17" s="407"/>
      <c r="BP17" s="407"/>
      <c r="BQ17" s="407"/>
      <c r="BR17" s="407"/>
      <c r="BS17" s="407"/>
      <c r="BT17" s="407"/>
      <c r="BU17" s="408"/>
      <c r="BV17" s="406">
        <v>529450</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80.8</v>
      </c>
      <c r="M18" s="459"/>
      <c r="N18" s="459"/>
      <c r="O18" s="459"/>
      <c r="P18" s="459"/>
      <c r="Q18" s="459"/>
      <c r="R18" s="460"/>
      <c r="S18" s="460"/>
      <c r="T18" s="460"/>
      <c r="U18" s="460"/>
      <c r="V18" s="461"/>
      <c r="W18" s="477"/>
      <c r="X18" s="478"/>
      <c r="Y18" s="478"/>
      <c r="Z18" s="478"/>
      <c r="AA18" s="478"/>
      <c r="AB18" s="502"/>
      <c r="AC18" s="376">
        <v>57.2</v>
      </c>
      <c r="AD18" s="377"/>
      <c r="AE18" s="377"/>
      <c r="AF18" s="377"/>
      <c r="AG18" s="462"/>
      <c r="AH18" s="376">
        <v>54.7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2130726</v>
      </c>
      <c r="BO18" s="407"/>
      <c r="BP18" s="407"/>
      <c r="BQ18" s="407"/>
      <c r="BR18" s="407"/>
      <c r="BS18" s="407"/>
      <c r="BT18" s="407"/>
      <c r="BU18" s="408"/>
      <c r="BV18" s="406">
        <v>1967115</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49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3493594</v>
      </c>
      <c r="BO19" s="407"/>
      <c r="BP19" s="407"/>
      <c r="BQ19" s="407"/>
      <c r="BR19" s="407"/>
      <c r="BS19" s="407"/>
      <c r="BT19" s="407"/>
      <c r="BU19" s="408"/>
      <c r="BV19" s="406">
        <v>2788937</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1503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5658622</v>
      </c>
      <c r="BO22" s="436"/>
      <c r="BP22" s="436"/>
      <c r="BQ22" s="436"/>
      <c r="BR22" s="436"/>
      <c r="BS22" s="436"/>
      <c r="BT22" s="436"/>
      <c r="BU22" s="437"/>
      <c r="BV22" s="435">
        <v>4322472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5558354</v>
      </c>
      <c r="BO23" s="407"/>
      <c r="BP23" s="407"/>
      <c r="BQ23" s="407"/>
      <c r="BR23" s="407"/>
      <c r="BS23" s="407"/>
      <c r="BT23" s="407"/>
      <c r="BU23" s="408"/>
      <c r="BV23" s="406">
        <v>4201050</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6150</v>
      </c>
      <c r="R24" s="360"/>
      <c r="S24" s="360"/>
      <c r="T24" s="360"/>
      <c r="U24" s="360"/>
      <c r="V24" s="361"/>
      <c r="W24" s="449"/>
      <c r="X24" s="386"/>
      <c r="Y24" s="387"/>
      <c r="Z24" s="362" t="s">
        <v>162</v>
      </c>
      <c r="AA24" s="363"/>
      <c r="AB24" s="363"/>
      <c r="AC24" s="363"/>
      <c r="AD24" s="363"/>
      <c r="AE24" s="363"/>
      <c r="AF24" s="363"/>
      <c r="AG24" s="364"/>
      <c r="AH24" s="359">
        <v>62</v>
      </c>
      <c r="AI24" s="360"/>
      <c r="AJ24" s="360"/>
      <c r="AK24" s="360"/>
      <c r="AL24" s="361"/>
      <c r="AM24" s="359">
        <v>183334</v>
      </c>
      <c r="AN24" s="360"/>
      <c r="AO24" s="360"/>
      <c r="AP24" s="360"/>
      <c r="AQ24" s="360"/>
      <c r="AR24" s="361"/>
      <c r="AS24" s="359">
        <v>2957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4827040</v>
      </c>
      <c r="BO24" s="407"/>
      <c r="BP24" s="407"/>
      <c r="BQ24" s="407"/>
      <c r="BR24" s="407"/>
      <c r="BS24" s="407"/>
      <c r="BT24" s="407"/>
      <c r="BU24" s="408"/>
      <c r="BV24" s="406">
        <v>3394143</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5250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518222</v>
      </c>
      <c r="BO25" s="436"/>
      <c r="BP25" s="436"/>
      <c r="BQ25" s="436"/>
      <c r="BR25" s="436"/>
      <c r="BS25" s="436"/>
      <c r="BT25" s="436"/>
      <c r="BU25" s="437"/>
      <c r="BV25" s="435">
        <v>2194705</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5000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2340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191100</v>
      </c>
      <c r="BO27" s="441"/>
      <c r="BP27" s="441"/>
      <c r="BQ27" s="441"/>
      <c r="BR27" s="441"/>
      <c r="BS27" s="441"/>
      <c r="BT27" s="441"/>
      <c r="BU27" s="442"/>
      <c r="BV27" s="440">
        <v>191100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1870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1403064</v>
      </c>
      <c r="BO28" s="436"/>
      <c r="BP28" s="436"/>
      <c r="BQ28" s="436"/>
      <c r="BR28" s="436"/>
      <c r="BS28" s="436"/>
      <c r="BT28" s="436"/>
      <c r="BU28" s="437"/>
      <c r="BV28" s="435">
        <v>1516180</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8</v>
      </c>
      <c r="M29" s="360"/>
      <c r="N29" s="360"/>
      <c r="O29" s="360"/>
      <c r="P29" s="361"/>
      <c r="Q29" s="359">
        <v>1690</v>
      </c>
      <c r="R29" s="360"/>
      <c r="S29" s="360"/>
      <c r="T29" s="360"/>
      <c r="U29" s="360"/>
      <c r="V29" s="361"/>
      <c r="W29" s="450"/>
      <c r="X29" s="451"/>
      <c r="Y29" s="452"/>
      <c r="Z29" s="362" t="s">
        <v>177</v>
      </c>
      <c r="AA29" s="363"/>
      <c r="AB29" s="363"/>
      <c r="AC29" s="363"/>
      <c r="AD29" s="363"/>
      <c r="AE29" s="363"/>
      <c r="AF29" s="363"/>
      <c r="AG29" s="364"/>
      <c r="AH29" s="359">
        <v>62</v>
      </c>
      <c r="AI29" s="360"/>
      <c r="AJ29" s="360"/>
      <c r="AK29" s="360"/>
      <c r="AL29" s="361"/>
      <c r="AM29" s="359">
        <v>183334</v>
      </c>
      <c r="AN29" s="360"/>
      <c r="AO29" s="360"/>
      <c r="AP29" s="360"/>
      <c r="AQ29" s="360"/>
      <c r="AR29" s="361"/>
      <c r="AS29" s="359">
        <v>2957</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597193</v>
      </c>
      <c r="BO29" s="407"/>
      <c r="BP29" s="407"/>
      <c r="BQ29" s="407"/>
      <c r="BR29" s="407"/>
      <c r="BS29" s="407"/>
      <c r="BT29" s="407"/>
      <c r="BU29" s="408"/>
      <c r="BV29" s="406">
        <v>485493</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90.6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1934189</v>
      </c>
      <c r="BO30" s="441"/>
      <c r="BP30" s="441"/>
      <c r="BQ30" s="441"/>
      <c r="BR30" s="441"/>
      <c r="BS30" s="441"/>
      <c r="BT30" s="441"/>
      <c r="BU30" s="442"/>
      <c r="BV30" s="440">
        <v>2284149</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4</v>
      </c>
      <c r="AN34" s="354"/>
      <c r="AO34" s="355" t="str">
        <f>IF('各会計、関係団体の財政状況及び健全化判断比率'!B30="","",'各会計、関係団体の財政状況及び健全化判断比率'!B30)</f>
        <v>簡易水道事業会計</v>
      </c>
      <c r="AP34" s="355"/>
      <c r="AQ34" s="355"/>
      <c r="AR34" s="355"/>
      <c r="AS34" s="355"/>
      <c r="AT34" s="355"/>
      <c r="AU34" s="355"/>
      <c r="AV34" s="355"/>
      <c r="AW34" s="355"/>
      <c r="AX34" s="355"/>
      <c r="AY34" s="355"/>
      <c r="AZ34" s="355"/>
      <c r="BA34" s="355"/>
      <c r="BB34" s="355"/>
      <c r="BC34" s="355"/>
      <c r="BD34" s="163"/>
      <c r="BE34" s="354">
        <f>IF(BG34="","",MAX(C34:D43,U34:V43,AM34:AN43)+1)</f>
        <v>6</v>
      </c>
      <c r="BF34" s="354"/>
      <c r="BG34" s="355" t="str">
        <f>IF('各会計、関係団体の財政状況及び健全化判断比率'!B32="","",'各会計、関係団体の財政状況及び健全化判断比率'!B32)</f>
        <v>国民宿舎事業特別会計</v>
      </c>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岩手県市町村総合事務組合（一般会計）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13</v>
      </c>
      <c r="CP34" s="354"/>
      <c r="CQ34" s="355" t="str">
        <f>IF('各会計、関係団体の財政状況及び健全化判断比率'!BS7="","",'各会計、関係団体の財政状況及び健全化判断比率'!BS7)</f>
        <v>株式会社のだむら</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5</v>
      </c>
      <c r="AN35" s="354"/>
      <c r="AO35" s="355" t="str">
        <f>IF('各会計、関係団体の財政状況及び健全化判断比率'!B31="","",'各会計、関係団体の財政状況及び健全化判断比率'!B31)</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岩手県市町村総合事務組合（特別会計）</v>
      </c>
      <c r="BZ35" s="355"/>
      <c r="CA35" s="355"/>
      <c r="CB35" s="355"/>
      <c r="CC35" s="355"/>
      <c r="CD35" s="355"/>
      <c r="CE35" s="355"/>
      <c r="CF35" s="355"/>
      <c r="CG35" s="355"/>
      <c r="CH35" s="355"/>
      <c r="CI35" s="355"/>
      <c r="CJ35" s="355"/>
      <c r="CK35" s="355"/>
      <c r="CL35" s="355"/>
      <c r="CM35" s="355"/>
      <c r="CN35" s="163"/>
      <c r="CO35" s="354">
        <f t="shared" ref="CO35:CO43" si="3">IF(CQ35="","",CO34+1)</f>
        <v>14</v>
      </c>
      <c r="CP35" s="354"/>
      <c r="CQ35" s="355" t="str">
        <f>IF('各会計、関係団体の財政状況及び健全化判断比率'!BS8="","",'各会計、関係団体の財政状況及び健全化判断比率'!BS8)</f>
        <v>株式会社涼海の丘</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岩手県後期高齢者医療広域連合（一般会計）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岩手県後期高齢者医療広域連合（後期高齢者医療特別会計）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久慈広域連合（一般会計）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久慈広域連合（介護保険事業特別会計）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m2fwm91Dh0A0tH+iPhoTY3WeDfwOCCsc9bX18CDMi5dovl02e8CC9dG6fZ216Yx1fE8jiCUsU1J0TjqbM3Q7yw==" saltValue="jJXyRoTGGMXPBTQlVbez5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85" zoomScaleNormal="85" zoomScaleSheetLayoutView="100" workbookViewId="0">
      <selection activeCell="CQ34" sqref="CQ34:DE34"/>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532</v>
      </c>
      <c r="D34" s="1136"/>
      <c r="E34" s="1137"/>
      <c r="F34" s="32">
        <v>9.6199999999999992</v>
      </c>
      <c r="G34" s="33">
        <v>9.32</v>
      </c>
      <c r="H34" s="33">
        <v>9.92</v>
      </c>
      <c r="I34" s="33">
        <v>9.17</v>
      </c>
      <c r="J34" s="34">
        <v>12.32</v>
      </c>
      <c r="K34" s="22"/>
      <c r="L34" s="22"/>
      <c r="M34" s="22"/>
      <c r="N34" s="22"/>
      <c r="O34" s="22"/>
      <c r="P34" s="22"/>
    </row>
    <row r="35" spans="1:16" ht="39" customHeight="1" x14ac:dyDescent="0.2">
      <c r="A35" s="22"/>
      <c r="B35" s="35"/>
      <c r="C35" s="1132" t="s">
        <v>533</v>
      </c>
      <c r="D35" s="1132"/>
      <c r="E35" s="1133"/>
      <c r="F35" s="36" t="s">
        <v>486</v>
      </c>
      <c r="G35" s="37" t="s">
        <v>486</v>
      </c>
      <c r="H35" s="37" t="s">
        <v>486</v>
      </c>
      <c r="I35" s="37" t="s">
        <v>486</v>
      </c>
      <c r="J35" s="38">
        <v>4.0999999999999996</v>
      </c>
      <c r="K35" s="22"/>
      <c r="L35" s="22"/>
      <c r="M35" s="22"/>
      <c r="N35" s="22"/>
      <c r="O35" s="22"/>
      <c r="P35" s="22"/>
    </row>
    <row r="36" spans="1:16" ht="39" customHeight="1" x14ac:dyDescent="0.2">
      <c r="A36" s="22"/>
      <c r="B36" s="35"/>
      <c r="C36" s="1132" t="s">
        <v>534</v>
      </c>
      <c r="D36" s="1132"/>
      <c r="E36" s="1133"/>
      <c r="F36" s="36" t="s">
        <v>486</v>
      </c>
      <c r="G36" s="37" t="s">
        <v>486</v>
      </c>
      <c r="H36" s="37" t="s">
        <v>486</v>
      </c>
      <c r="I36" s="37" t="s">
        <v>486</v>
      </c>
      <c r="J36" s="38">
        <v>0.67</v>
      </c>
      <c r="K36" s="22"/>
      <c r="L36" s="22"/>
      <c r="M36" s="22"/>
      <c r="N36" s="22"/>
      <c r="O36" s="22"/>
      <c r="P36" s="22"/>
    </row>
    <row r="37" spans="1:16" ht="39" customHeight="1" x14ac:dyDescent="0.2">
      <c r="A37" s="22"/>
      <c r="B37" s="35"/>
      <c r="C37" s="1132" t="s">
        <v>535</v>
      </c>
      <c r="D37" s="1132"/>
      <c r="E37" s="1133"/>
      <c r="F37" s="36">
        <v>3.39</v>
      </c>
      <c r="G37" s="37">
        <v>1.94</v>
      </c>
      <c r="H37" s="37">
        <v>0.28000000000000003</v>
      </c>
      <c r="I37" s="37">
        <v>0.32</v>
      </c>
      <c r="J37" s="38">
        <v>0.46</v>
      </c>
      <c r="K37" s="22"/>
      <c r="L37" s="22"/>
      <c r="M37" s="22"/>
      <c r="N37" s="22"/>
      <c r="O37" s="22"/>
      <c r="P37" s="22"/>
    </row>
    <row r="38" spans="1:16" ht="39" customHeight="1" x14ac:dyDescent="0.2">
      <c r="A38" s="22"/>
      <c r="B38" s="35"/>
      <c r="C38" s="1132" t="s">
        <v>536</v>
      </c>
      <c r="D38" s="1132"/>
      <c r="E38" s="1133"/>
      <c r="F38" s="36">
        <v>0.06</v>
      </c>
      <c r="G38" s="37">
        <v>0.04</v>
      </c>
      <c r="H38" s="37">
        <v>0.01</v>
      </c>
      <c r="I38" s="37">
        <v>0.01</v>
      </c>
      <c r="J38" s="38">
        <v>0.01</v>
      </c>
      <c r="K38" s="22"/>
      <c r="L38" s="22"/>
      <c r="M38" s="22"/>
      <c r="N38" s="22"/>
      <c r="O38" s="22"/>
      <c r="P38" s="22"/>
    </row>
    <row r="39" spans="1:16" ht="39" customHeight="1" x14ac:dyDescent="0.2">
      <c r="A39" s="22"/>
      <c r="B39" s="35"/>
      <c r="C39" s="1132" t="s">
        <v>537</v>
      </c>
      <c r="D39" s="1132"/>
      <c r="E39" s="1133"/>
      <c r="F39" s="36">
        <v>0.01</v>
      </c>
      <c r="G39" s="37">
        <v>0.01</v>
      </c>
      <c r="H39" s="37">
        <v>0</v>
      </c>
      <c r="I39" s="37">
        <v>0.01</v>
      </c>
      <c r="J39" s="38">
        <v>0.01</v>
      </c>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539</v>
      </c>
      <c r="D43" s="1134"/>
      <c r="E43" s="1135"/>
      <c r="F43" s="41">
        <v>3.83</v>
      </c>
      <c r="G43" s="42">
        <v>3.69</v>
      </c>
      <c r="H43" s="42">
        <v>2.17</v>
      </c>
      <c r="I43" s="42">
        <v>2.16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dZgkR1ZuLFyyf6gQJK+aaJfwuIWOz/Nao2jbaFD/yIKkzev1HImpIReZNcNwebf90rX2jjZ9Bk0kbhMXs2Gig==" saltValue="V70+KpDNqe0i/7Ug1CAD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0" zoomScale="85" zoomScaleNormal="85" zoomScaleSheetLayoutView="55" workbookViewId="0">
      <selection activeCell="CQ34" sqref="CQ34:DE34"/>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293</v>
      </c>
      <c r="L45" s="58">
        <v>301</v>
      </c>
      <c r="M45" s="58">
        <v>306</v>
      </c>
      <c r="N45" s="58">
        <v>329</v>
      </c>
      <c r="O45" s="59">
        <v>319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146</v>
      </c>
      <c r="L48" s="62">
        <v>129</v>
      </c>
      <c r="M48" s="62">
        <v>122</v>
      </c>
      <c r="N48" s="62">
        <v>142</v>
      </c>
      <c r="O48" s="63">
        <v>68</v>
      </c>
      <c r="P48" s="46"/>
      <c r="Q48" s="46"/>
      <c r="R48" s="46"/>
      <c r="S48" s="46"/>
      <c r="T48" s="46"/>
      <c r="U48" s="46"/>
    </row>
    <row r="49" spans="1:21" ht="30.75" customHeight="1" x14ac:dyDescent="0.2">
      <c r="A49" s="46"/>
      <c r="B49" s="1163"/>
      <c r="C49" s="1164"/>
      <c r="D49" s="60"/>
      <c r="E49" s="1140" t="s">
        <v>14</v>
      </c>
      <c r="F49" s="1140"/>
      <c r="G49" s="1140"/>
      <c r="H49" s="1140"/>
      <c r="I49" s="1140"/>
      <c r="J49" s="1141"/>
      <c r="K49" s="61">
        <v>0</v>
      </c>
      <c r="L49" s="62" t="s">
        <v>486</v>
      </c>
      <c r="M49" s="62" t="s">
        <v>486</v>
      </c>
      <c r="N49" s="62">
        <v>0</v>
      </c>
      <c r="O49" s="63">
        <v>0</v>
      </c>
      <c r="P49" s="46"/>
      <c r="Q49" s="46"/>
      <c r="R49" s="46"/>
      <c r="S49" s="46"/>
      <c r="T49" s="46"/>
      <c r="U49" s="46"/>
    </row>
    <row r="50" spans="1:21" ht="30.75" customHeight="1" x14ac:dyDescent="0.2">
      <c r="A50" s="46"/>
      <c r="B50" s="1163"/>
      <c r="C50" s="1164"/>
      <c r="D50" s="60"/>
      <c r="E50" s="1140" t="s">
        <v>15</v>
      </c>
      <c r="F50" s="1140"/>
      <c r="G50" s="1140"/>
      <c r="H50" s="1140"/>
      <c r="I50" s="1140"/>
      <c r="J50" s="1141"/>
      <c r="K50" s="61">
        <v>1</v>
      </c>
      <c r="L50" s="62">
        <v>0</v>
      </c>
      <c r="M50" s="62">
        <v>0</v>
      </c>
      <c r="N50" s="62">
        <v>0</v>
      </c>
      <c r="O50" s="63">
        <v>1</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316</v>
      </c>
      <c r="L52" s="62">
        <v>312</v>
      </c>
      <c r="M52" s="62">
        <v>297</v>
      </c>
      <c r="N52" s="62">
        <v>306</v>
      </c>
      <c r="O52" s="63">
        <v>309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124</v>
      </c>
      <c r="L53" s="67">
        <v>118</v>
      </c>
      <c r="M53" s="67">
        <v>131</v>
      </c>
      <c r="N53" s="67">
        <v>165</v>
      </c>
      <c r="O53" s="68">
        <v>79</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HnNhhwRfRyKfnRX5ToUy3PK7E0BO566v4+8XHWxQzwExnBP8EtOWKjtmG5VEOqK+Kmj2yv11VTwj5MelXXvhQ==" saltValue="7iAxCLRnKvDGgMd0OnpGd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70" zoomScaleNormal="70" zoomScaleSheetLayoutView="100" workbookViewId="0">
      <selection activeCell="CQ34" sqref="CQ34:DE34"/>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30">
        <v>3574</v>
      </c>
      <c r="J41" s="331">
        <v>3654</v>
      </c>
      <c r="K41" s="331">
        <v>4029</v>
      </c>
      <c r="L41" s="331">
        <v>4322</v>
      </c>
      <c r="M41" s="332">
        <v>5659</v>
      </c>
    </row>
    <row r="42" spans="2:13" ht="27.75" customHeight="1" x14ac:dyDescent="0.2">
      <c r="B42" s="1171"/>
      <c r="C42" s="1172"/>
      <c r="D42" s="104"/>
      <c r="E42" s="1175" t="s">
        <v>32</v>
      </c>
      <c r="F42" s="1175"/>
      <c r="G42" s="1175"/>
      <c r="H42" s="1176"/>
      <c r="I42" s="333">
        <v>2</v>
      </c>
      <c r="J42" s="334">
        <v>2</v>
      </c>
      <c r="K42" s="334">
        <v>4</v>
      </c>
      <c r="L42" s="334">
        <v>4</v>
      </c>
      <c r="M42" s="335">
        <v>0</v>
      </c>
    </row>
    <row r="43" spans="2:13" ht="27.75" customHeight="1" x14ac:dyDescent="0.2">
      <c r="B43" s="1171"/>
      <c r="C43" s="1172"/>
      <c r="D43" s="104"/>
      <c r="E43" s="1175" t="s">
        <v>33</v>
      </c>
      <c r="F43" s="1175"/>
      <c r="G43" s="1175"/>
      <c r="H43" s="1176"/>
      <c r="I43" s="333">
        <v>1957</v>
      </c>
      <c r="J43" s="334">
        <v>1773</v>
      </c>
      <c r="K43" s="334">
        <v>1550</v>
      </c>
      <c r="L43" s="334">
        <v>1575</v>
      </c>
      <c r="M43" s="335">
        <v>1142</v>
      </c>
    </row>
    <row r="44" spans="2:13" ht="27.75" customHeight="1" x14ac:dyDescent="0.2">
      <c r="B44" s="1171"/>
      <c r="C44" s="1172"/>
      <c r="D44" s="104"/>
      <c r="E44" s="1175" t="s">
        <v>34</v>
      </c>
      <c r="F44" s="1175"/>
      <c r="G44" s="1175"/>
      <c r="H44" s="1176"/>
      <c r="I44" s="333">
        <v>3</v>
      </c>
      <c r="J44" s="334">
        <v>3</v>
      </c>
      <c r="K44" s="334">
        <v>2</v>
      </c>
      <c r="L44" s="334">
        <v>2</v>
      </c>
      <c r="M44" s="335">
        <v>26</v>
      </c>
    </row>
    <row r="45" spans="2:13" ht="27.75" customHeight="1" x14ac:dyDescent="0.2">
      <c r="B45" s="1171"/>
      <c r="C45" s="1172"/>
      <c r="D45" s="104"/>
      <c r="E45" s="1175" t="s">
        <v>35</v>
      </c>
      <c r="F45" s="1175"/>
      <c r="G45" s="1175"/>
      <c r="H45" s="1176"/>
      <c r="I45" s="333">
        <v>360</v>
      </c>
      <c r="J45" s="334">
        <v>370</v>
      </c>
      <c r="K45" s="334">
        <v>369</v>
      </c>
      <c r="L45" s="334">
        <v>428</v>
      </c>
      <c r="M45" s="335">
        <v>112</v>
      </c>
    </row>
    <row r="46" spans="2:13" ht="27.75" customHeight="1" x14ac:dyDescent="0.2">
      <c r="B46" s="1171"/>
      <c r="C46" s="1172"/>
      <c r="D46" s="105"/>
      <c r="E46" s="1175" t="s">
        <v>36</v>
      </c>
      <c r="F46" s="1175"/>
      <c r="G46" s="1175"/>
      <c r="H46" s="1176"/>
      <c r="I46" s="333" t="s">
        <v>486</v>
      </c>
      <c r="J46" s="334" t="s">
        <v>486</v>
      </c>
      <c r="K46" s="334" t="s">
        <v>486</v>
      </c>
      <c r="L46" s="334" t="s">
        <v>486</v>
      </c>
      <c r="M46" s="335" t="s">
        <v>486</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3588</v>
      </c>
      <c r="J50" s="334">
        <v>4055</v>
      </c>
      <c r="K50" s="334">
        <v>4261</v>
      </c>
      <c r="L50" s="334">
        <v>4454</v>
      </c>
      <c r="M50" s="335">
        <v>4102</v>
      </c>
    </row>
    <row r="51" spans="2:13" ht="27.75" customHeight="1" x14ac:dyDescent="0.2">
      <c r="B51" s="1171"/>
      <c r="C51" s="1172"/>
      <c r="D51" s="104"/>
      <c r="E51" s="1175" t="s">
        <v>42</v>
      </c>
      <c r="F51" s="1175"/>
      <c r="G51" s="1175"/>
      <c r="H51" s="1176"/>
      <c r="I51" s="333" t="s">
        <v>486</v>
      </c>
      <c r="J51" s="334" t="s">
        <v>486</v>
      </c>
      <c r="K51" s="334" t="s">
        <v>486</v>
      </c>
      <c r="L51" s="334" t="s">
        <v>486</v>
      </c>
      <c r="M51" s="335" t="s">
        <v>486</v>
      </c>
    </row>
    <row r="52" spans="2:13" ht="27.75" customHeight="1" x14ac:dyDescent="0.2">
      <c r="B52" s="1173"/>
      <c r="C52" s="1174"/>
      <c r="D52" s="104"/>
      <c r="E52" s="1175" t="s">
        <v>43</v>
      </c>
      <c r="F52" s="1175"/>
      <c r="G52" s="1175"/>
      <c r="H52" s="1176"/>
      <c r="I52" s="333">
        <v>3087</v>
      </c>
      <c r="J52" s="334">
        <v>3059</v>
      </c>
      <c r="K52" s="334">
        <v>4137</v>
      </c>
      <c r="L52" s="334">
        <v>3554</v>
      </c>
      <c r="M52" s="335">
        <v>5838</v>
      </c>
    </row>
    <row r="53" spans="2:13" ht="27.75" customHeight="1" thickBot="1" x14ac:dyDescent="0.25">
      <c r="B53" s="1177" t="s">
        <v>19</v>
      </c>
      <c r="C53" s="1178"/>
      <c r="D53" s="108"/>
      <c r="E53" s="1179" t="s">
        <v>44</v>
      </c>
      <c r="F53" s="1179"/>
      <c r="G53" s="1179"/>
      <c r="H53" s="1180"/>
      <c r="I53" s="336">
        <v>-778</v>
      </c>
      <c r="J53" s="337">
        <v>-1313</v>
      </c>
      <c r="K53" s="337">
        <v>-2444</v>
      </c>
      <c r="L53" s="337">
        <v>-1677</v>
      </c>
      <c r="M53" s="338">
        <v>-3002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lrW7Y72E7hn8lFubnYSJK23WwnysLXu/uE1DfqF48mlw9yk87oEOdIiHiZf+j5+4ilkulwPI5iVC11FVXu+7hA==" saltValue="FkBM288DaMUIw2ejMByJb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1" zoomScale="70" zoomScaleNormal="70" zoomScaleSheetLayoutView="100" workbookViewId="0">
      <selection activeCell="CQ34" sqref="CQ34:DE34"/>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1404</v>
      </c>
      <c r="G55" s="339">
        <v>1516</v>
      </c>
      <c r="H55" s="340">
        <v>1403</v>
      </c>
    </row>
    <row r="56" spans="2:8" ht="52.5" customHeight="1" x14ac:dyDescent="0.2">
      <c r="B56" s="120"/>
      <c r="C56" s="1198" t="s">
        <v>47</v>
      </c>
      <c r="D56" s="1198"/>
      <c r="E56" s="1199"/>
      <c r="F56" s="341">
        <v>467</v>
      </c>
      <c r="G56" s="341">
        <v>485</v>
      </c>
      <c r="H56" s="342">
        <v>597</v>
      </c>
    </row>
    <row r="57" spans="2:8" ht="53.25" customHeight="1" x14ac:dyDescent="0.2">
      <c r="B57" s="120"/>
      <c r="C57" s="1200" t="s">
        <v>48</v>
      </c>
      <c r="D57" s="1200"/>
      <c r="E57" s="1201"/>
      <c r="F57" s="343">
        <v>2198</v>
      </c>
      <c r="G57" s="343">
        <v>2284</v>
      </c>
      <c r="H57" s="344">
        <v>1934</v>
      </c>
    </row>
    <row r="58" spans="2:8" ht="45.75" customHeight="1" x14ac:dyDescent="0.2">
      <c r="B58" s="121"/>
      <c r="C58" s="1188" t="s">
        <v>554</v>
      </c>
      <c r="D58" s="1189"/>
      <c r="E58" s="1190"/>
      <c r="F58" s="345">
        <v>1479</v>
      </c>
      <c r="G58" s="345">
        <v>1478</v>
      </c>
      <c r="H58" s="346">
        <v>1022</v>
      </c>
    </row>
    <row r="59" spans="2:8" ht="45.75" customHeight="1" x14ac:dyDescent="0.2">
      <c r="B59" s="121"/>
      <c r="C59" s="1188" t="s">
        <v>555</v>
      </c>
      <c r="D59" s="1189"/>
      <c r="E59" s="1190"/>
      <c r="F59" s="345">
        <v>391</v>
      </c>
      <c r="G59" s="345">
        <v>481</v>
      </c>
      <c r="H59" s="346">
        <v>577</v>
      </c>
    </row>
    <row r="60" spans="2:8" ht="45.75" customHeight="1" x14ac:dyDescent="0.2">
      <c r="B60" s="121"/>
      <c r="C60" s="1188" t="s">
        <v>556</v>
      </c>
      <c r="D60" s="1189"/>
      <c r="E60" s="1190"/>
      <c r="F60" s="345">
        <v>143</v>
      </c>
      <c r="G60" s="345">
        <v>133</v>
      </c>
      <c r="H60" s="346">
        <v>123</v>
      </c>
    </row>
    <row r="61" spans="2:8" ht="45.75" customHeight="1" x14ac:dyDescent="0.2">
      <c r="B61" s="121"/>
      <c r="C61" s="1188" t="s">
        <v>557</v>
      </c>
      <c r="D61" s="1189"/>
      <c r="E61" s="1190"/>
      <c r="F61" s="345">
        <v>97</v>
      </c>
      <c r="G61" s="345">
        <v>94</v>
      </c>
      <c r="H61" s="346">
        <v>92</v>
      </c>
    </row>
    <row r="62" spans="2:8" ht="45.75" customHeight="1" thickBot="1" x14ac:dyDescent="0.25">
      <c r="B62" s="122"/>
      <c r="C62" s="1191" t="s">
        <v>558</v>
      </c>
      <c r="D62" s="1192"/>
      <c r="E62" s="1193"/>
      <c r="F62" s="347">
        <v>43</v>
      </c>
      <c r="G62" s="347">
        <v>58</v>
      </c>
      <c r="H62" s="348">
        <v>69</v>
      </c>
    </row>
    <row r="63" spans="2:8" ht="52.5" customHeight="1" thickBot="1" x14ac:dyDescent="0.25">
      <c r="B63" s="123"/>
      <c r="C63" s="1194" t="s">
        <v>49</v>
      </c>
      <c r="D63" s="1194"/>
      <c r="E63" s="1195"/>
      <c r="F63" s="349">
        <v>4070</v>
      </c>
      <c r="G63" s="349">
        <v>4286</v>
      </c>
      <c r="H63" s="350">
        <v>3934</v>
      </c>
    </row>
    <row r="64" spans="2:8" ht="13.2" x14ac:dyDescent="0.2"/>
  </sheetData>
  <sheetProtection algorithmName="SHA-512" hashValue="QpmucpSdz+js3doJWycQOTMdGtnyMFAh4T/1kzZVXL284ZQ4sO+XlYTAM1ITB2u9YTQUOQPDD626ESliCkiJoQ==" saltValue="AA/X50fZ+wOxTqYzRE/i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121438</v>
      </c>
      <c r="E3" s="142"/>
      <c r="F3" s="143">
        <v>263613</v>
      </c>
      <c r="G3" s="144"/>
      <c r="H3" s="145"/>
    </row>
    <row r="4" spans="1:8" x14ac:dyDescent="0.2">
      <c r="A4" s="146"/>
      <c r="B4" s="147"/>
      <c r="C4" s="148"/>
      <c r="D4" s="149">
        <v>58161</v>
      </c>
      <c r="E4" s="150"/>
      <c r="F4" s="151">
        <v>128823</v>
      </c>
      <c r="G4" s="152"/>
      <c r="H4" s="153"/>
    </row>
    <row r="5" spans="1:8" x14ac:dyDescent="0.2">
      <c r="A5" s="134" t="s">
        <v>519</v>
      </c>
      <c r="B5" s="139"/>
      <c r="C5" s="140"/>
      <c r="D5" s="141">
        <v>120517</v>
      </c>
      <c r="E5" s="142"/>
      <c r="F5" s="143">
        <v>330026</v>
      </c>
      <c r="G5" s="144"/>
      <c r="H5" s="145"/>
    </row>
    <row r="6" spans="1:8" x14ac:dyDescent="0.2">
      <c r="A6" s="146"/>
      <c r="B6" s="147"/>
      <c r="C6" s="148"/>
      <c r="D6" s="149">
        <v>54608</v>
      </c>
      <c r="E6" s="150"/>
      <c r="F6" s="151">
        <v>141075</v>
      </c>
      <c r="G6" s="152"/>
      <c r="H6" s="153"/>
    </row>
    <row r="7" spans="1:8" x14ac:dyDescent="0.2">
      <c r="A7" s="134" t="s">
        <v>520</v>
      </c>
      <c r="B7" s="139"/>
      <c r="C7" s="140"/>
      <c r="D7" s="141">
        <v>185195</v>
      </c>
      <c r="E7" s="142"/>
      <c r="F7" s="143">
        <v>278179</v>
      </c>
      <c r="G7" s="144"/>
      <c r="H7" s="145"/>
    </row>
    <row r="8" spans="1:8" x14ac:dyDescent="0.2">
      <c r="A8" s="146"/>
      <c r="B8" s="147"/>
      <c r="C8" s="148"/>
      <c r="D8" s="149">
        <v>108837</v>
      </c>
      <c r="E8" s="150"/>
      <c r="F8" s="151">
        <v>122182</v>
      </c>
      <c r="G8" s="152"/>
      <c r="H8" s="153"/>
    </row>
    <row r="9" spans="1:8" x14ac:dyDescent="0.2">
      <c r="A9" s="134" t="s">
        <v>521</v>
      </c>
      <c r="B9" s="139"/>
      <c r="C9" s="140"/>
      <c r="D9" s="141">
        <v>206919</v>
      </c>
      <c r="E9" s="142"/>
      <c r="F9" s="143">
        <v>283153</v>
      </c>
      <c r="G9" s="144"/>
      <c r="H9" s="145"/>
    </row>
    <row r="10" spans="1:8" x14ac:dyDescent="0.2">
      <c r="A10" s="146"/>
      <c r="B10" s="147"/>
      <c r="C10" s="148"/>
      <c r="D10" s="149">
        <v>12140</v>
      </c>
      <c r="E10" s="150"/>
      <c r="F10" s="151">
        <v>127593</v>
      </c>
      <c r="G10" s="152"/>
      <c r="H10" s="153"/>
    </row>
    <row r="11" spans="1:8" x14ac:dyDescent="0.2">
      <c r="A11" s="134" t="s">
        <v>522</v>
      </c>
      <c r="B11" s="139"/>
      <c r="C11" s="140"/>
      <c r="D11" s="141">
        <v>716810</v>
      </c>
      <c r="E11" s="142"/>
      <c r="F11" s="143">
        <v>262169</v>
      </c>
      <c r="G11" s="144"/>
      <c r="H11" s="145"/>
    </row>
    <row r="12" spans="1:8" x14ac:dyDescent="0.2">
      <c r="A12" s="146"/>
      <c r="B12" s="147"/>
      <c r="C12" s="154"/>
      <c r="D12" s="149">
        <v>33056</v>
      </c>
      <c r="E12" s="150"/>
      <c r="F12" s="151">
        <v>152658</v>
      </c>
      <c r="G12" s="152"/>
      <c r="H12" s="153"/>
    </row>
    <row r="13" spans="1:8" x14ac:dyDescent="0.2">
      <c r="A13" s="134"/>
      <c r="B13" s="139"/>
      <c r="C13" s="140"/>
      <c r="D13" s="141">
        <v>270176</v>
      </c>
      <c r="E13" s="142"/>
      <c r="F13" s="143">
        <v>283428</v>
      </c>
      <c r="G13" s="155"/>
      <c r="H13" s="145"/>
    </row>
    <row r="14" spans="1:8" x14ac:dyDescent="0.2">
      <c r="A14" s="146"/>
      <c r="B14" s="147"/>
      <c r="C14" s="148"/>
      <c r="D14" s="149">
        <v>53360</v>
      </c>
      <c r="E14" s="150"/>
      <c r="F14" s="151">
        <v>134466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9.6300000000000008</v>
      </c>
      <c r="C19" s="156">
        <f>ROUND(VALUE(SUBSTITUTE(実質収支比率等に係る経年分析!G$48,"▲","-")),2)</f>
        <v>9.33</v>
      </c>
      <c r="D19" s="156">
        <f>ROUND(VALUE(SUBSTITUTE(実質収支比率等に係る経年分析!H$48,"▲","-")),2)</f>
        <v>9.93</v>
      </c>
      <c r="E19" s="156">
        <f>ROUND(VALUE(SUBSTITUTE(実質収支比率等に係る経年分析!I$48,"▲","-")),2)</f>
        <v>9.18</v>
      </c>
      <c r="F19" s="156">
        <f>ROUND(VALUE(SUBSTITUTE(実質収支比率等に係る経年分析!J$48,"▲","-")),2)</f>
        <v>12.32</v>
      </c>
    </row>
    <row r="20" spans="1:11" x14ac:dyDescent="0.2">
      <c r="A20" s="156" t="s">
        <v>53</v>
      </c>
      <c r="B20" s="156">
        <f>ROUND(VALUE(SUBSTITUTE(実質収支比率等に係る経年分析!F$47,"▲","-")),2)</f>
        <v>60.42</v>
      </c>
      <c r="C20" s="156">
        <f>ROUND(VALUE(SUBSTITUTE(実質収支比率等に係る経年分析!G$47,"▲","-")),2)</f>
        <v>60.27</v>
      </c>
      <c r="D20" s="156">
        <f>ROUND(VALUE(SUBSTITUTE(実質収支比率等に係る経年分析!H$47,"▲","-")),2)</f>
        <v>63.21</v>
      </c>
      <c r="E20" s="156">
        <f>ROUND(VALUE(SUBSTITUTE(実質収支比率等に係る経年分析!I$47,"▲","-")),2)</f>
        <v>67.22</v>
      </c>
      <c r="F20" s="156">
        <f>ROUND(VALUE(SUBSTITUTE(実質収支比率等に係る経年分析!J$47,"▲","-")),2)</f>
        <v>59.69</v>
      </c>
    </row>
    <row r="21" spans="1:11" x14ac:dyDescent="0.2">
      <c r="A21" s="156" t="s">
        <v>54</v>
      </c>
      <c r="B21" s="156">
        <f>IF(ISNUMBER(VALUE(SUBSTITUTE(実質収支比率等に係る経年分析!F$49,"▲","-"))),ROUND(VALUE(SUBSTITUTE(実質収支比率等に係る経年分析!F$49,"▲","-")),2),NA())</f>
        <v>-1.17</v>
      </c>
      <c r="C21" s="156">
        <f>IF(ISNUMBER(VALUE(SUBSTITUTE(実質収支比率等に係る経年分析!G$49,"▲","-"))),ROUND(VALUE(SUBSTITUTE(実質収支比率等に係る経年分析!G$49,"▲","-")),2),NA())</f>
        <v>4.95</v>
      </c>
      <c r="D21" s="156">
        <f>IF(ISNUMBER(VALUE(SUBSTITUTE(実質収支比率等に係る経年分析!H$49,"▲","-"))),ROUND(VALUE(SUBSTITUTE(実質収支比率等に係る経年分析!H$49,"▲","-")),2),NA())</f>
        <v>1.56</v>
      </c>
      <c r="E21" s="156">
        <f>IF(ISNUMBER(VALUE(SUBSTITUTE(実質収支比率等に係る経年分析!I$49,"▲","-"))),ROUND(VALUE(SUBSTITUTE(実質収支比率等に係る経年分析!I$49,"▲","-")),2),NA())</f>
        <v>4.37</v>
      </c>
      <c r="F21" s="156">
        <f>IF(ISNUMBER(VALUE(SUBSTITUTE(実質収支比率等に係る経年分析!J$49,"▲","-"))),ROUND(VALUE(SUBSTITUTE(実質収支比率等に係る経年分析!J$49,"▲","-")),2),NA())</f>
        <v>-1.3</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3.83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3.69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2.17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2.16</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0.01</v>
      </c>
    </row>
    <row r="32" spans="1:11" x14ac:dyDescent="0.2">
      <c r="A32" s="157" t="str">
        <f>IF(連結実質赤字比率に係る赤字・黒字の構成分析!C$38="",NA(),連結実質赤字比率に係る赤字・黒字の構成分析!C$38)</f>
        <v>国民宿舎事業特別会計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0.01</v>
      </c>
    </row>
    <row r="33" spans="1:16" x14ac:dyDescent="0.2">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3.39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1.94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0.28000000000000003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0.46</v>
      </c>
    </row>
    <row r="34" spans="1:16" x14ac:dyDescent="0.2">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0.67</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4.0999999999999996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9.6199999999999992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9.32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9.92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9.17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12.32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316</v>
      </c>
      <c r="E42" s="158"/>
      <c r="F42" s="158"/>
      <c r="G42" s="158">
        <f>'実質公債費比率（分子）の構造'!L$52</f>
        <v>312</v>
      </c>
      <c r="H42" s="158"/>
      <c r="I42" s="158"/>
      <c r="J42" s="158">
        <f>'実質公債費比率（分子）の構造'!M$52</f>
        <v>297</v>
      </c>
      <c r="K42" s="158"/>
      <c r="L42" s="158"/>
      <c r="M42" s="158">
        <f>'実質公債費比率（分子）の構造'!N$52</f>
        <v>306</v>
      </c>
      <c r="N42" s="158"/>
      <c r="O42" s="158"/>
      <c r="P42" s="158">
        <f>'実質公債費比率（分子）の構造'!O$52</f>
        <v>309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1</v>
      </c>
      <c r="O44" s="158"/>
      <c r="P44" s="158"/>
    </row>
    <row r="45" spans="1:16" x14ac:dyDescent="0.2">
      <c r="A45" s="158" t="s">
        <v>63</v>
      </c>
      <c r="B45" s="158">
        <f>'実質公債費比率（分子）の構造'!K$49</f>
        <v>0</v>
      </c>
      <c r="C45" s="158"/>
      <c r="D45" s="158"/>
      <c r="E45" s="158" t="str">
        <f>'実質公債費比率（分子）の構造'!L$49</f>
        <v>-</v>
      </c>
      <c r="F45" s="158"/>
      <c r="G45" s="158"/>
      <c r="H45" s="158" t="str">
        <f>'実質公債費比率（分子）の構造'!M$49</f>
        <v>-</v>
      </c>
      <c r="I45" s="158"/>
      <c r="J45" s="158"/>
      <c r="K45" s="158">
        <f>'実質公債費比率（分子）の構造'!N$49</f>
        <v>0</v>
      </c>
      <c r="L45" s="158"/>
      <c r="M45" s="158"/>
      <c r="N45" s="158">
        <f>'実質公債費比率（分子）の構造'!O$49</f>
        <v>0</v>
      </c>
      <c r="O45" s="158"/>
      <c r="P45" s="158"/>
    </row>
    <row r="46" spans="1:16" x14ac:dyDescent="0.2">
      <c r="A46" s="158" t="s">
        <v>64</v>
      </c>
      <c r="B46" s="158">
        <f>'実質公債費比率（分子）の構造'!K$48</f>
        <v>146</v>
      </c>
      <c r="C46" s="158"/>
      <c r="D46" s="158"/>
      <c r="E46" s="158">
        <f>'実質公債費比率（分子）の構造'!L$48</f>
        <v>129</v>
      </c>
      <c r="F46" s="158"/>
      <c r="G46" s="158"/>
      <c r="H46" s="158">
        <f>'実質公債費比率（分子）の構造'!M$48</f>
        <v>122</v>
      </c>
      <c r="I46" s="158"/>
      <c r="J46" s="158"/>
      <c r="K46" s="158">
        <f>'実質公債費比率（分子）の構造'!N$48</f>
        <v>142</v>
      </c>
      <c r="L46" s="158"/>
      <c r="M46" s="158"/>
      <c r="N46" s="158">
        <f>'実質公債費比率（分子）の構造'!O$48</f>
        <v>68</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293</v>
      </c>
      <c r="C49" s="158"/>
      <c r="D49" s="158"/>
      <c r="E49" s="158">
        <f>'実質公債費比率（分子）の構造'!L$45</f>
        <v>301</v>
      </c>
      <c r="F49" s="158"/>
      <c r="G49" s="158"/>
      <c r="H49" s="158">
        <f>'実質公債費比率（分子）の構造'!M$45</f>
        <v>306</v>
      </c>
      <c r="I49" s="158"/>
      <c r="J49" s="158"/>
      <c r="K49" s="158">
        <f>'実質公債費比率（分子）の構造'!N$45</f>
        <v>329</v>
      </c>
      <c r="L49" s="158"/>
      <c r="M49" s="158"/>
      <c r="N49" s="158">
        <f>'実質公債費比率（分子）の構造'!O$45</f>
        <v>319</v>
      </c>
      <c r="O49" s="158"/>
      <c r="P49" s="158"/>
    </row>
    <row r="50" spans="1:16" x14ac:dyDescent="0.2">
      <c r="A50" s="158" t="s">
        <v>67</v>
      </c>
      <c r="B50" s="158" t="e">
        <f>NA()</f>
        <v>#N/A</v>
      </c>
      <c r="C50" s="158">
        <f>IF(ISNUMBER('実質公債費比率（分子）の構造'!K$53),'実質公債費比率（分子）の構造'!K$53,NA())</f>
        <v>124</v>
      </c>
      <c r="D50" s="158" t="e">
        <f>NA()</f>
        <v>#N/A</v>
      </c>
      <c r="E50" s="158" t="e">
        <f>NA()</f>
        <v>#N/A</v>
      </c>
      <c r="F50" s="158">
        <f>IF(ISNUMBER('実質公債費比率（分子）の構造'!L$53),'実質公債費比率（分子）の構造'!L$53,NA())</f>
        <v>118</v>
      </c>
      <c r="G50" s="158" t="e">
        <f>NA()</f>
        <v>#N/A</v>
      </c>
      <c r="H50" s="158" t="e">
        <f>NA()</f>
        <v>#N/A</v>
      </c>
      <c r="I50" s="158">
        <f>IF(ISNUMBER('実質公債費比率（分子）の構造'!M$53),'実質公債費比率（分子）の構造'!M$53,NA())</f>
        <v>131</v>
      </c>
      <c r="J50" s="158" t="e">
        <f>NA()</f>
        <v>#N/A</v>
      </c>
      <c r="K50" s="158" t="e">
        <f>NA()</f>
        <v>#N/A</v>
      </c>
      <c r="L50" s="158">
        <f>IF(ISNUMBER('実質公債費比率（分子）の構造'!N$53),'実質公債費比率（分子）の構造'!N$53,NA())</f>
        <v>165</v>
      </c>
      <c r="M50" s="158" t="e">
        <f>NA()</f>
        <v>#N/A</v>
      </c>
      <c r="N50" s="158" t="e">
        <f>NA()</f>
        <v>#N/A</v>
      </c>
      <c r="O50" s="158">
        <f>IF(ISNUMBER('実質公債費比率（分子）の構造'!O$53),'実質公債費比率（分子）の構造'!O$53,NA())</f>
        <v>79</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3087</v>
      </c>
      <c r="E56" s="157"/>
      <c r="F56" s="157"/>
      <c r="G56" s="157">
        <f>'将来負担比率（分子）の構造'!J$52</f>
        <v>3059</v>
      </c>
      <c r="H56" s="157"/>
      <c r="I56" s="157"/>
      <c r="J56" s="157">
        <f>'将来負担比率（分子）の構造'!K$52</f>
        <v>4137</v>
      </c>
      <c r="K56" s="157"/>
      <c r="L56" s="157"/>
      <c r="M56" s="157">
        <f>'将来負担比率（分子）の構造'!L$52</f>
        <v>3554</v>
      </c>
      <c r="N56" s="157"/>
      <c r="O56" s="157"/>
      <c r="P56" s="157">
        <f>'将来負担比率（分子）の構造'!M$52</f>
        <v>5838</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3588</v>
      </c>
      <c r="E58" s="157"/>
      <c r="F58" s="157"/>
      <c r="G58" s="157">
        <f>'将来負担比率（分子）の構造'!J$50</f>
        <v>4055</v>
      </c>
      <c r="H58" s="157"/>
      <c r="I58" s="157"/>
      <c r="J58" s="157">
        <f>'将来負担比率（分子）の構造'!K$50</f>
        <v>4261</v>
      </c>
      <c r="K58" s="157"/>
      <c r="L58" s="157"/>
      <c r="M58" s="157">
        <f>'将来負担比率（分子）の構造'!L$50</f>
        <v>4454</v>
      </c>
      <c r="N58" s="157"/>
      <c r="O58" s="157"/>
      <c r="P58" s="157">
        <f>'将来負担比率（分子）の構造'!M$50</f>
        <v>4102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360</v>
      </c>
      <c r="C62" s="157"/>
      <c r="D62" s="157"/>
      <c r="E62" s="157">
        <f>'将来負担比率（分子）の構造'!J$45</f>
        <v>370</v>
      </c>
      <c r="F62" s="157"/>
      <c r="G62" s="157"/>
      <c r="H62" s="157">
        <f>'将来負担比率（分子）の構造'!K$45</f>
        <v>369</v>
      </c>
      <c r="I62" s="157"/>
      <c r="J62" s="157"/>
      <c r="K62" s="157">
        <f>'将来負担比率（分子）の構造'!L$45</f>
        <v>428</v>
      </c>
      <c r="L62" s="157"/>
      <c r="M62" s="157"/>
      <c r="N62" s="157">
        <f>'将来負担比率（分子）の構造'!M$45</f>
        <v>112</v>
      </c>
      <c r="O62" s="157"/>
      <c r="P62" s="157"/>
    </row>
    <row r="63" spans="1:16" x14ac:dyDescent="0.2">
      <c r="A63" s="157" t="s">
        <v>34</v>
      </c>
      <c r="B63" s="157">
        <f>'将来負担比率（分子）の構造'!I$44</f>
        <v>3</v>
      </c>
      <c r="C63" s="157"/>
      <c r="D63" s="157"/>
      <c r="E63" s="157">
        <f>'将来負担比率（分子）の構造'!J$44</f>
        <v>3</v>
      </c>
      <c r="F63" s="157"/>
      <c r="G63" s="157"/>
      <c r="H63" s="157">
        <f>'将来負担比率（分子）の構造'!K$44</f>
        <v>2</v>
      </c>
      <c r="I63" s="157"/>
      <c r="J63" s="157"/>
      <c r="K63" s="157">
        <f>'将来負担比率（分子）の構造'!L$44</f>
        <v>2</v>
      </c>
      <c r="L63" s="157"/>
      <c r="M63" s="157"/>
      <c r="N63" s="157">
        <f>'将来負担比率（分子）の構造'!M$44</f>
        <v>26</v>
      </c>
      <c r="O63" s="157"/>
      <c r="P63" s="157"/>
    </row>
    <row r="64" spans="1:16" x14ac:dyDescent="0.2">
      <c r="A64" s="157" t="s">
        <v>33</v>
      </c>
      <c r="B64" s="157">
        <f>'将来負担比率（分子）の構造'!I$43</f>
        <v>1957</v>
      </c>
      <c r="C64" s="157"/>
      <c r="D64" s="157"/>
      <c r="E64" s="157">
        <f>'将来負担比率（分子）の構造'!J$43</f>
        <v>1773</v>
      </c>
      <c r="F64" s="157"/>
      <c r="G64" s="157"/>
      <c r="H64" s="157">
        <f>'将来負担比率（分子）の構造'!K$43</f>
        <v>1550</v>
      </c>
      <c r="I64" s="157"/>
      <c r="J64" s="157"/>
      <c r="K64" s="157">
        <f>'将来負担比率（分子）の構造'!L$43</f>
        <v>1575</v>
      </c>
      <c r="L64" s="157"/>
      <c r="M64" s="157"/>
      <c r="N64" s="157">
        <f>'将来負担比率（分子）の構造'!M$43</f>
        <v>1142</v>
      </c>
      <c r="O64" s="157"/>
      <c r="P64" s="157"/>
    </row>
    <row r="65" spans="1:16" x14ac:dyDescent="0.2">
      <c r="A65" s="157" t="s">
        <v>32</v>
      </c>
      <c r="B65" s="157">
        <f>'将来負担比率（分子）の構造'!I$42</f>
        <v>2</v>
      </c>
      <c r="C65" s="157"/>
      <c r="D65" s="157"/>
      <c r="E65" s="157">
        <f>'将来負担比率（分子）の構造'!J$42</f>
        <v>2</v>
      </c>
      <c r="F65" s="157"/>
      <c r="G65" s="157"/>
      <c r="H65" s="157">
        <f>'将来負担比率（分子）の構造'!K$42</f>
        <v>4</v>
      </c>
      <c r="I65" s="157"/>
      <c r="J65" s="157"/>
      <c r="K65" s="157">
        <f>'将来負担比率（分子）の構造'!L$42</f>
        <v>4</v>
      </c>
      <c r="L65" s="157"/>
      <c r="M65" s="157"/>
      <c r="N65" s="157">
        <f>'将来負担比率（分子）の構造'!M$42</f>
        <v>0</v>
      </c>
      <c r="O65" s="157"/>
      <c r="P65" s="157"/>
    </row>
    <row r="66" spans="1:16" x14ac:dyDescent="0.2">
      <c r="A66" s="157" t="s">
        <v>31</v>
      </c>
      <c r="B66" s="157">
        <f>'将来負担比率（分子）の構造'!I$41</f>
        <v>3574</v>
      </c>
      <c r="C66" s="157"/>
      <c r="D66" s="157"/>
      <c r="E66" s="157">
        <f>'将来負担比率（分子）の構造'!J$41</f>
        <v>3654</v>
      </c>
      <c r="F66" s="157"/>
      <c r="G66" s="157"/>
      <c r="H66" s="157">
        <f>'将来負担比率（分子）の構造'!K$41</f>
        <v>4029</v>
      </c>
      <c r="I66" s="157"/>
      <c r="J66" s="157"/>
      <c r="K66" s="157">
        <f>'将来負担比率（分子）の構造'!L$41</f>
        <v>4322</v>
      </c>
      <c r="L66" s="157"/>
      <c r="M66" s="157"/>
      <c r="N66" s="157">
        <f>'将来負担比率（分子）の構造'!M$41</f>
        <v>5659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1404</v>
      </c>
      <c r="C72" s="161">
        <f>基金残高に係る経年分析!G55</f>
        <v>1516</v>
      </c>
      <c r="D72" s="161">
        <f>基金残高に係る経年分析!H55</f>
        <v>1403</v>
      </c>
    </row>
    <row r="73" spans="1:16" x14ac:dyDescent="0.2">
      <c r="A73" s="160" t="s">
        <v>74</v>
      </c>
      <c r="B73" s="161">
        <f>基金残高に係る経年分析!F56</f>
        <v>467</v>
      </c>
      <c r="C73" s="161">
        <f>基金残高に係る経年分析!G56</f>
        <v>485</v>
      </c>
      <c r="D73" s="161">
        <f>基金残高に係る経年分析!H56</f>
        <v>597</v>
      </c>
    </row>
    <row r="74" spans="1:16" x14ac:dyDescent="0.2">
      <c r="A74" s="160" t="s">
        <v>75</v>
      </c>
      <c r="B74" s="161">
        <f>基金残高に係る経年分析!F57</f>
        <v>2198</v>
      </c>
      <c r="C74" s="161">
        <f>基金残高に係る経年分析!G57</f>
        <v>2284</v>
      </c>
      <c r="D74" s="161">
        <f>基金残高に係る経年分析!H57</f>
        <v>1934</v>
      </c>
    </row>
  </sheetData>
  <sheetProtection algorithmName="SHA-512" hashValue="6o9IMmoHrk73CCJWYXfoXycr3YKClmnFirafQTxmnw82S87MKydqV+p1M02T7L21Y2Pd4csee+RYpt8sEsb1Iw==" saltValue="LvyL4xJQSdVG2/k+P2J1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D34" sqref="CD34:DK34"/>
    </sheetView>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364649</v>
      </c>
      <c r="S5" s="664"/>
      <c r="T5" s="664"/>
      <c r="U5" s="664"/>
      <c r="V5" s="664"/>
      <c r="W5" s="664"/>
      <c r="X5" s="664"/>
      <c r="Y5" s="689"/>
      <c r="Z5" s="702">
        <v>5.2</v>
      </c>
      <c r="AA5" s="702"/>
      <c r="AB5" s="702"/>
      <c r="AC5" s="702"/>
      <c r="AD5" s="703">
        <v>364649</v>
      </c>
      <c r="AE5" s="703"/>
      <c r="AF5" s="703"/>
      <c r="AG5" s="703"/>
      <c r="AH5" s="703"/>
      <c r="AI5" s="703"/>
      <c r="AJ5" s="703"/>
      <c r="AK5" s="703"/>
      <c r="AL5" s="690">
        <v>15.4</v>
      </c>
      <c r="AM5" s="672"/>
      <c r="AN5" s="672"/>
      <c r="AO5" s="691"/>
      <c r="AP5" s="666" t="s">
        <v>216</v>
      </c>
      <c r="AQ5" s="667"/>
      <c r="AR5" s="667"/>
      <c r="AS5" s="667"/>
      <c r="AT5" s="667"/>
      <c r="AU5" s="667"/>
      <c r="AV5" s="667"/>
      <c r="AW5" s="667"/>
      <c r="AX5" s="667"/>
      <c r="AY5" s="667"/>
      <c r="AZ5" s="667"/>
      <c r="BA5" s="667"/>
      <c r="BB5" s="667"/>
      <c r="BC5" s="667"/>
      <c r="BD5" s="667"/>
      <c r="BE5" s="667"/>
      <c r="BF5" s="668"/>
      <c r="BG5" s="608">
        <v>364649</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54046</v>
      </c>
      <c r="S6" s="609"/>
      <c r="T6" s="609"/>
      <c r="U6" s="609"/>
      <c r="V6" s="609"/>
      <c r="W6" s="609"/>
      <c r="X6" s="609"/>
      <c r="Y6" s="610"/>
      <c r="Z6" s="646">
        <v>0.8</v>
      </c>
      <c r="AA6" s="646"/>
      <c r="AB6" s="646"/>
      <c r="AC6" s="646"/>
      <c r="AD6" s="647">
        <v>54046</v>
      </c>
      <c r="AE6" s="647"/>
      <c r="AF6" s="647"/>
      <c r="AG6" s="647"/>
      <c r="AH6" s="647"/>
      <c r="AI6" s="647"/>
      <c r="AJ6" s="647"/>
      <c r="AK6" s="647"/>
      <c r="AL6" s="611">
        <v>2.2999999999999998</v>
      </c>
      <c r="AM6" s="612"/>
      <c r="AN6" s="612"/>
      <c r="AO6" s="648"/>
      <c r="AP6" s="605" t="s">
        <v>221</v>
      </c>
      <c r="AQ6" s="606"/>
      <c r="AR6" s="606"/>
      <c r="AS6" s="606"/>
      <c r="AT6" s="606"/>
      <c r="AU6" s="606"/>
      <c r="AV6" s="606"/>
      <c r="AW6" s="606"/>
      <c r="AX6" s="606"/>
      <c r="AY6" s="606"/>
      <c r="AZ6" s="606"/>
      <c r="BA6" s="606"/>
      <c r="BB6" s="606"/>
      <c r="BC6" s="606"/>
      <c r="BD6" s="606"/>
      <c r="BE6" s="606"/>
      <c r="BF6" s="607"/>
      <c r="BG6" s="608">
        <v>364649</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40747</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40747</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116</v>
      </c>
      <c r="S7" s="609"/>
      <c r="T7" s="609"/>
      <c r="U7" s="609"/>
      <c r="V7" s="609"/>
      <c r="W7" s="609"/>
      <c r="X7" s="609"/>
      <c r="Y7" s="610"/>
      <c r="Z7" s="646">
        <v>0</v>
      </c>
      <c r="AA7" s="646"/>
      <c r="AB7" s="646"/>
      <c r="AC7" s="646"/>
      <c r="AD7" s="647">
        <v>116</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129670</v>
      </c>
      <c r="BH7" s="609"/>
      <c r="BI7" s="609"/>
      <c r="BJ7" s="609"/>
      <c r="BK7" s="609"/>
      <c r="BL7" s="609"/>
      <c r="BM7" s="609"/>
      <c r="BN7" s="610"/>
      <c r="BO7" s="646">
        <v>35.6</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871961</v>
      </c>
      <c r="CS7" s="609"/>
      <c r="CT7" s="609"/>
      <c r="CU7" s="609"/>
      <c r="CV7" s="609"/>
      <c r="CW7" s="609"/>
      <c r="CX7" s="609"/>
      <c r="CY7" s="610"/>
      <c r="CZ7" s="646">
        <v>13.8</v>
      </c>
      <c r="DA7" s="646"/>
      <c r="DB7" s="646"/>
      <c r="DC7" s="646"/>
      <c r="DD7" s="614">
        <v>27493</v>
      </c>
      <c r="DE7" s="609"/>
      <c r="DF7" s="609"/>
      <c r="DG7" s="609"/>
      <c r="DH7" s="609"/>
      <c r="DI7" s="609"/>
      <c r="DJ7" s="609"/>
      <c r="DK7" s="609"/>
      <c r="DL7" s="609"/>
      <c r="DM7" s="609"/>
      <c r="DN7" s="609"/>
      <c r="DO7" s="609"/>
      <c r="DP7" s="610"/>
      <c r="DQ7" s="614">
        <v>793479</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1389</v>
      </c>
      <c r="S8" s="609"/>
      <c r="T8" s="609"/>
      <c r="U8" s="609"/>
      <c r="V8" s="609"/>
      <c r="W8" s="609"/>
      <c r="X8" s="609"/>
      <c r="Y8" s="610"/>
      <c r="Z8" s="646">
        <v>0</v>
      </c>
      <c r="AA8" s="646"/>
      <c r="AB8" s="646"/>
      <c r="AC8" s="646"/>
      <c r="AD8" s="647">
        <v>1389</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5394</v>
      </c>
      <c r="BH8" s="609"/>
      <c r="BI8" s="609"/>
      <c r="BJ8" s="609"/>
      <c r="BK8" s="609"/>
      <c r="BL8" s="609"/>
      <c r="BM8" s="609"/>
      <c r="BN8" s="610"/>
      <c r="BO8" s="646">
        <v>1.5</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935961</v>
      </c>
      <c r="CS8" s="609"/>
      <c r="CT8" s="609"/>
      <c r="CU8" s="609"/>
      <c r="CV8" s="609"/>
      <c r="CW8" s="609"/>
      <c r="CX8" s="609"/>
      <c r="CY8" s="610"/>
      <c r="CZ8" s="646">
        <v>14.8</v>
      </c>
      <c r="DA8" s="646"/>
      <c r="DB8" s="646"/>
      <c r="DC8" s="646"/>
      <c r="DD8" s="614" t="s">
        <v>122</v>
      </c>
      <c r="DE8" s="609"/>
      <c r="DF8" s="609"/>
      <c r="DG8" s="609"/>
      <c r="DH8" s="609"/>
      <c r="DI8" s="609"/>
      <c r="DJ8" s="609"/>
      <c r="DK8" s="609"/>
      <c r="DL8" s="609"/>
      <c r="DM8" s="609"/>
      <c r="DN8" s="609"/>
      <c r="DO8" s="609"/>
      <c r="DP8" s="610"/>
      <c r="DQ8" s="614">
        <v>480654</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1902</v>
      </c>
      <c r="S9" s="609"/>
      <c r="T9" s="609"/>
      <c r="U9" s="609"/>
      <c r="V9" s="609"/>
      <c r="W9" s="609"/>
      <c r="X9" s="609"/>
      <c r="Y9" s="610"/>
      <c r="Z9" s="646">
        <v>0</v>
      </c>
      <c r="AA9" s="646"/>
      <c r="AB9" s="646"/>
      <c r="AC9" s="646"/>
      <c r="AD9" s="647">
        <v>1902</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115074</v>
      </c>
      <c r="BH9" s="609"/>
      <c r="BI9" s="609"/>
      <c r="BJ9" s="609"/>
      <c r="BK9" s="609"/>
      <c r="BL9" s="609"/>
      <c r="BM9" s="609"/>
      <c r="BN9" s="610"/>
      <c r="BO9" s="646">
        <v>31.6</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238286</v>
      </c>
      <c r="CS9" s="609"/>
      <c r="CT9" s="609"/>
      <c r="CU9" s="609"/>
      <c r="CV9" s="609"/>
      <c r="CW9" s="609"/>
      <c r="CX9" s="609"/>
      <c r="CY9" s="610"/>
      <c r="CZ9" s="646">
        <v>3.8</v>
      </c>
      <c r="DA9" s="646"/>
      <c r="DB9" s="646"/>
      <c r="DC9" s="646"/>
      <c r="DD9" s="614">
        <v>5023</v>
      </c>
      <c r="DE9" s="609"/>
      <c r="DF9" s="609"/>
      <c r="DG9" s="609"/>
      <c r="DH9" s="609"/>
      <c r="DI9" s="609"/>
      <c r="DJ9" s="609"/>
      <c r="DK9" s="609"/>
      <c r="DL9" s="609"/>
      <c r="DM9" s="609"/>
      <c r="DN9" s="609"/>
      <c r="DO9" s="609"/>
      <c r="DP9" s="610"/>
      <c r="DQ9" s="614">
        <v>223598</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6418</v>
      </c>
      <c r="BH10" s="609"/>
      <c r="BI10" s="609"/>
      <c r="BJ10" s="609"/>
      <c r="BK10" s="609"/>
      <c r="BL10" s="609"/>
      <c r="BM10" s="609"/>
      <c r="BN10" s="610"/>
      <c r="BO10" s="646">
        <v>1.8</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168</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168</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98089</v>
      </c>
      <c r="S11" s="609"/>
      <c r="T11" s="609"/>
      <c r="U11" s="609"/>
      <c r="V11" s="609"/>
      <c r="W11" s="609"/>
      <c r="X11" s="609"/>
      <c r="Y11" s="610"/>
      <c r="Z11" s="611">
        <v>1.4</v>
      </c>
      <c r="AA11" s="612"/>
      <c r="AB11" s="612"/>
      <c r="AC11" s="613"/>
      <c r="AD11" s="614">
        <v>98089</v>
      </c>
      <c r="AE11" s="609"/>
      <c r="AF11" s="609"/>
      <c r="AG11" s="609"/>
      <c r="AH11" s="609"/>
      <c r="AI11" s="609"/>
      <c r="AJ11" s="609"/>
      <c r="AK11" s="610"/>
      <c r="AL11" s="611">
        <v>4.2</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2784</v>
      </c>
      <c r="BH11" s="609"/>
      <c r="BI11" s="609"/>
      <c r="BJ11" s="609"/>
      <c r="BK11" s="609"/>
      <c r="BL11" s="609"/>
      <c r="BM11" s="609"/>
      <c r="BN11" s="610"/>
      <c r="BO11" s="646">
        <v>0.8</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1143508</v>
      </c>
      <c r="CS11" s="609"/>
      <c r="CT11" s="609"/>
      <c r="CU11" s="609"/>
      <c r="CV11" s="609"/>
      <c r="CW11" s="609"/>
      <c r="CX11" s="609"/>
      <c r="CY11" s="610"/>
      <c r="CZ11" s="646">
        <v>18.100000000000001</v>
      </c>
      <c r="DA11" s="646"/>
      <c r="DB11" s="646"/>
      <c r="DC11" s="646"/>
      <c r="DD11" s="614">
        <v>976189</v>
      </c>
      <c r="DE11" s="609"/>
      <c r="DF11" s="609"/>
      <c r="DG11" s="609"/>
      <c r="DH11" s="609"/>
      <c r="DI11" s="609"/>
      <c r="DJ11" s="609"/>
      <c r="DK11" s="609"/>
      <c r="DL11" s="609"/>
      <c r="DM11" s="609"/>
      <c r="DN11" s="609"/>
      <c r="DO11" s="609"/>
      <c r="DP11" s="610"/>
      <c r="DQ11" s="614">
        <v>158510</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181466</v>
      </c>
      <c r="BH12" s="609"/>
      <c r="BI12" s="609"/>
      <c r="BJ12" s="609"/>
      <c r="BK12" s="609"/>
      <c r="BL12" s="609"/>
      <c r="BM12" s="609"/>
      <c r="BN12" s="610"/>
      <c r="BO12" s="646">
        <v>49.8</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120643</v>
      </c>
      <c r="CS12" s="609"/>
      <c r="CT12" s="609"/>
      <c r="CU12" s="609"/>
      <c r="CV12" s="609"/>
      <c r="CW12" s="609"/>
      <c r="CX12" s="609"/>
      <c r="CY12" s="610"/>
      <c r="CZ12" s="646">
        <v>1.9</v>
      </c>
      <c r="DA12" s="646"/>
      <c r="DB12" s="646"/>
      <c r="DC12" s="646"/>
      <c r="DD12" s="614">
        <v>1197</v>
      </c>
      <c r="DE12" s="609"/>
      <c r="DF12" s="609"/>
      <c r="DG12" s="609"/>
      <c r="DH12" s="609"/>
      <c r="DI12" s="609"/>
      <c r="DJ12" s="609"/>
      <c r="DK12" s="609"/>
      <c r="DL12" s="609"/>
      <c r="DM12" s="609"/>
      <c r="DN12" s="609"/>
      <c r="DO12" s="609"/>
      <c r="DP12" s="610"/>
      <c r="DQ12" s="614">
        <v>91258</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179828</v>
      </c>
      <c r="BH13" s="609"/>
      <c r="BI13" s="609"/>
      <c r="BJ13" s="609"/>
      <c r="BK13" s="609"/>
      <c r="BL13" s="609"/>
      <c r="BM13" s="609"/>
      <c r="BN13" s="610"/>
      <c r="BO13" s="646">
        <v>49.3</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524496</v>
      </c>
      <c r="CS13" s="609"/>
      <c r="CT13" s="609"/>
      <c r="CU13" s="609"/>
      <c r="CV13" s="609"/>
      <c r="CW13" s="609"/>
      <c r="CX13" s="609"/>
      <c r="CY13" s="610"/>
      <c r="CZ13" s="646">
        <v>8.3000000000000007</v>
      </c>
      <c r="DA13" s="646"/>
      <c r="DB13" s="646"/>
      <c r="DC13" s="646"/>
      <c r="DD13" s="614">
        <v>136101</v>
      </c>
      <c r="DE13" s="609"/>
      <c r="DF13" s="609"/>
      <c r="DG13" s="609"/>
      <c r="DH13" s="609"/>
      <c r="DI13" s="609"/>
      <c r="DJ13" s="609"/>
      <c r="DK13" s="609"/>
      <c r="DL13" s="609"/>
      <c r="DM13" s="609"/>
      <c r="DN13" s="609"/>
      <c r="DO13" s="609"/>
      <c r="DP13" s="610"/>
      <c r="DQ13" s="614">
        <v>224015</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16225</v>
      </c>
      <c r="BH14" s="609"/>
      <c r="BI14" s="609"/>
      <c r="BJ14" s="609"/>
      <c r="BK14" s="609"/>
      <c r="BL14" s="609"/>
      <c r="BM14" s="609"/>
      <c r="BN14" s="610"/>
      <c r="BO14" s="646">
        <v>4.4000000000000004</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191020</v>
      </c>
      <c r="CS14" s="609"/>
      <c r="CT14" s="609"/>
      <c r="CU14" s="609"/>
      <c r="CV14" s="609"/>
      <c r="CW14" s="609"/>
      <c r="CX14" s="609"/>
      <c r="CY14" s="610"/>
      <c r="CZ14" s="646">
        <v>3</v>
      </c>
      <c r="DA14" s="646"/>
      <c r="DB14" s="646"/>
      <c r="DC14" s="646"/>
      <c r="DD14" s="614">
        <v>10537</v>
      </c>
      <c r="DE14" s="609"/>
      <c r="DF14" s="609"/>
      <c r="DG14" s="609"/>
      <c r="DH14" s="609"/>
      <c r="DI14" s="609"/>
      <c r="DJ14" s="609"/>
      <c r="DK14" s="609"/>
      <c r="DL14" s="609"/>
      <c r="DM14" s="609"/>
      <c r="DN14" s="609"/>
      <c r="DO14" s="609"/>
      <c r="DP14" s="610"/>
      <c r="DQ14" s="614">
        <v>182761</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2470</v>
      </c>
      <c r="S15" s="609"/>
      <c r="T15" s="609"/>
      <c r="U15" s="609"/>
      <c r="V15" s="609"/>
      <c r="W15" s="609"/>
      <c r="X15" s="609"/>
      <c r="Y15" s="610"/>
      <c r="Z15" s="646">
        <v>0</v>
      </c>
      <c r="AA15" s="646"/>
      <c r="AB15" s="646"/>
      <c r="AC15" s="646"/>
      <c r="AD15" s="647">
        <v>2470</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37288</v>
      </c>
      <c r="BH15" s="609"/>
      <c r="BI15" s="609"/>
      <c r="BJ15" s="609"/>
      <c r="BK15" s="609"/>
      <c r="BL15" s="609"/>
      <c r="BM15" s="609"/>
      <c r="BN15" s="610"/>
      <c r="BO15" s="646">
        <v>10.199999999999999</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1930915</v>
      </c>
      <c r="CS15" s="609"/>
      <c r="CT15" s="609"/>
      <c r="CU15" s="609"/>
      <c r="CV15" s="609"/>
      <c r="CW15" s="609"/>
      <c r="CX15" s="609"/>
      <c r="CY15" s="610"/>
      <c r="CZ15" s="646">
        <v>30.5</v>
      </c>
      <c r="DA15" s="646"/>
      <c r="DB15" s="646"/>
      <c r="DC15" s="646"/>
      <c r="DD15" s="614">
        <v>1639737</v>
      </c>
      <c r="DE15" s="609"/>
      <c r="DF15" s="609"/>
      <c r="DG15" s="609"/>
      <c r="DH15" s="609"/>
      <c r="DI15" s="609"/>
      <c r="DJ15" s="609"/>
      <c r="DK15" s="609"/>
      <c r="DL15" s="609"/>
      <c r="DM15" s="609"/>
      <c r="DN15" s="609"/>
      <c r="DO15" s="609"/>
      <c r="DP15" s="610"/>
      <c r="DQ15" s="614">
        <v>328834</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5306</v>
      </c>
      <c r="S16" s="609"/>
      <c r="T16" s="609"/>
      <c r="U16" s="609"/>
      <c r="V16" s="609"/>
      <c r="W16" s="609"/>
      <c r="X16" s="609"/>
      <c r="Y16" s="610"/>
      <c r="Z16" s="646">
        <v>0.1</v>
      </c>
      <c r="AA16" s="646"/>
      <c r="AB16" s="646"/>
      <c r="AC16" s="646"/>
      <c r="AD16" s="647">
        <v>5306</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7438</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3254</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17161</v>
      </c>
      <c r="S17" s="609"/>
      <c r="T17" s="609"/>
      <c r="U17" s="609"/>
      <c r="V17" s="609"/>
      <c r="W17" s="609"/>
      <c r="X17" s="609"/>
      <c r="Y17" s="610"/>
      <c r="Z17" s="646">
        <v>0.2</v>
      </c>
      <c r="AA17" s="646"/>
      <c r="AB17" s="646"/>
      <c r="AC17" s="646"/>
      <c r="AD17" s="647">
        <v>17161</v>
      </c>
      <c r="AE17" s="647"/>
      <c r="AF17" s="647"/>
      <c r="AG17" s="647"/>
      <c r="AH17" s="647"/>
      <c r="AI17" s="647"/>
      <c r="AJ17" s="647"/>
      <c r="AK17" s="647"/>
      <c r="AL17" s="611">
        <v>0.7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319265</v>
      </c>
      <c r="CS17" s="609"/>
      <c r="CT17" s="609"/>
      <c r="CU17" s="609"/>
      <c r="CV17" s="609"/>
      <c r="CW17" s="609"/>
      <c r="CX17" s="609"/>
      <c r="CY17" s="610"/>
      <c r="CZ17" s="646">
        <v>5</v>
      </c>
      <c r="DA17" s="646"/>
      <c r="DB17" s="646"/>
      <c r="DC17" s="646"/>
      <c r="DD17" s="614" t="s">
        <v>122</v>
      </c>
      <c r="DE17" s="609"/>
      <c r="DF17" s="609"/>
      <c r="DG17" s="609"/>
      <c r="DH17" s="609"/>
      <c r="DI17" s="609"/>
      <c r="DJ17" s="609"/>
      <c r="DK17" s="609"/>
      <c r="DL17" s="609"/>
      <c r="DM17" s="609"/>
      <c r="DN17" s="609"/>
      <c r="DO17" s="609"/>
      <c r="DP17" s="610"/>
      <c r="DQ17" s="614">
        <v>285479</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2732</v>
      </c>
      <c r="S18" s="609"/>
      <c r="T18" s="609"/>
      <c r="U18" s="609"/>
      <c r="V18" s="609"/>
      <c r="W18" s="609"/>
      <c r="X18" s="609"/>
      <c r="Y18" s="610"/>
      <c r="Z18" s="646">
        <v>0</v>
      </c>
      <c r="AA18" s="646"/>
      <c r="AB18" s="646"/>
      <c r="AC18" s="646"/>
      <c r="AD18" s="647">
        <v>2732</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14429</v>
      </c>
      <c r="S19" s="609"/>
      <c r="T19" s="609"/>
      <c r="U19" s="609"/>
      <c r="V19" s="609"/>
      <c r="W19" s="609"/>
      <c r="X19" s="609"/>
      <c r="Y19" s="610"/>
      <c r="Z19" s="646">
        <v>0.2</v>
      </c>
      <c r="AA19" s="646"/>
      <c r="AB19" s="646"/>
      <c r="AC19" s="646"/>
      <c r="AD19" s="647">
        <v>14429</v>
      </c>
      <c r="AE19" s="647"/>
      <c r="AF19" s="647"/>
      <c r="AG19" s="647"/>
      <c r="AH19" s="647"/>
      <c r="AI19" s="647"/>
      <c r="AJ19" s="647"/>
      <c r="AK19" s="647"/>
      <c r="AL19" s="611">
        <v>0.6</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6324408</v>
      </c>
      <c r="CS20" s="609"/>
      <c r="CT20" s="609"/>
      <c r="CU20" s="609"/>
      <c r="CV20" s="609"/>
      <c r="CW20" s="609"/>
      <c r="CX20" s="609"/>
      <c r="CY20" s="610"/>
      <c r="CZ20" s="646">
        <v>100</v>
      </c>
      <c r="DA20" s="646"/>
      <c r="DB20" s="646"/>
      <c r="DC20" s="646"/>
      <c r="DD20" s="614">
        <v>2796277</v>
      </c>
      <c r="DE20" s="609"/>
      <c r="DF20" s="609"/>
      <c r="DG20" s="609"/>
      <c r="DH20" s="609"/>
      <c r="DI20" s="609"/>
      <c r="DJ20" s="609"/>
      <c r="DK20" s="609"/>
      <c r="DL20" s="609"/>
      <c r="DM20" s="609"/>
      <c r="DN20" s="609"/>
      <c r="DO20" s="609"/>
      <c r="DP20" s="610"/>
      <c r="DQ20" s="614">
        <v>2812757</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2029848</v>
      </c>
      <c r="S21" s="609"/>
      <c r="T21" s="609"/>
      <c r="U21" s="609"/>
      <c r="V21" s="609"/>
      <c r="W21" s="609"/>
      <c r="X21" s="609"/>
      <c r="Y21" s="610"/>
      <c r="Z21" s="646">
        <v>29</v>
      </c>
      <c r="AA21" s="646"/>
      <c r="AB21" s="646"/>
      <c r="AC21" s="646"/>
      <c r="AD21" s="647">
        <v>1814268</v>
      </c>
      <c r="AE21" s="647"/>
      <c r="AF21" s="647"/>
      <c r="AG21" s="647"/>
      <c r="AH21" s="647"/>
      <c r="AI21" s="647"/>
      <c r="AJ21" s="647"/>
      <c r="AK21" s="647"/>
      <c r="AL21" s="611">
        <v>76.8</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1814268</v>
      </c>
      <c r="S22" s="609"/>
      <c r="T22" s="609"/>
      <c r="U22" s="609"/>
      <c r="V22" s="609"/>
      <c r="W22" s="609"/>
      <c r="X22" s="609"/>
      <c r="Y22" s="610"/>
      <c r="Z22" s="646">
        <v>25.9</v>
      </c>
      <c r="AA22" s="646"/>
      <c r="AB22" s="646"/>
      <c r="AC22" s="646"/>
      <c r="AD22" s="647">
        <v>1814268</v>
      </c>
      <c r="AE22" s="647"/>
      <c r="AF22" s="647"/>
      <c r="AG22" s="647"/>
      <c r="AH22" s="647"/>
      <c r="AI22" s="647"/>
      <c r="AJ22" s="647"/>
      <c r="AK22" s="647"/>
      <c r="AL22" s="611">
        <v>76.8</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122940</v>
      </c>
      <c r="S23" s="609"/>
      <c r="T23" s="609"/>
      <c r="U23" s="609"/>
      <c r="V23" s="609"/>
      <c r="W23" s="609"/>
      <c r="X23" s="609"/>
      <c r="Y23" s="610"/>
      <c r="Z23" s="646">
        <v>1.8</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92640</v>
      </c>
      <c r="S24" s="609"/>
      <c r="T24" s="609"/>
      <c r="U24" s="609"/>
      <c r="V24" s="609"/>
      <c r="W24" s="609"/>
      <c r="X24" s="609"/>
      <c r="Y24" s="610"/>
      <c r="Z24" s="646">
        <v>1.3</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1635289</v>
      </c>
      <c r="CS24" s="664"/>
      <c r="CT24" s="664"/>
      <c r="CU24" s="664"/>
      <c r="CV24" s="664"/>
      <c r="CW24" s="664"/>
      <c r="CX24" s="664"/>
      <c r="CY24" s="689"/>
      <c r="CZ24" s="690">
        <v>25.9</v>
      </c>
      <c r="DA24" s="672"/>
      <c r="DB24" s="672"/>
      <c r="DC24" s="692"/>
      <c r="DD24" s="688">
        <v>1157251</v>
      </c>
      <c r="DE24" s="664"/>
      <c r="DF24" s="664"/>
      <c r="DG24" s="664"/>
      <c r="DH24" s="664"/>
      <c r="DI24" s="664"/>
      <c r="DJ24" s="664"/>
      <c r="DK24" s="689"/>
      <c r="DL24" s="688">
        <v>1075413</v>
      </c>
      <c r="DM24" s="664"/>
      <c r="DN24" s="664"/>
      <c r="DO24" s="664"/>
      <c r="DP24" s="664"/>
      <c r="DQ24" s="664"/>
      <c r="DR24" s="664"/>
      <c r="DS24" s="664"/>
      <c r="DT24" s="664"/>
      <c r="DU24" s="664"/>
      <c r="DV24" s="689"/>
      <c r="DW24" s="690">
        <v>45.5</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2574976</v>
      </c>
      <c r="S25" s="609"/>
      <c r="T25" s="609"/>
      <c r="U25" s="609"/>
      <c r="V25" s="609"/>
      <c r="W25" s="609"/>
      <c r="X25" s="609"/>
      <c r="Y25" s="610"/>
      <c r="Z25" s="646">
        <v>36.799999999999997</v>
      </c>
      <c r="AA25" s="646"/>
      <c r="AB25" s="646"/>
      <c r="AC25" s="646"/>
      <c r="AD25" s="647">
        <v>2359396</v>
      </c>
      <c r="AE25" s="647"/>
      <c r="AF25" s="647"/>
      <c r="AG25" s="647"/>
      <c r="AH25" s="647"/>
      <c r="AI25" s="647"/>
      <c r="AJ25" s="647"/>
      <c r="AK25" s="647"/>
      <c r="AL25" s="611">
        <v>99.9</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730085</v>
      </c>
      <c r="CS25" s="621"/>
      <c r="CT25" s="621"/>
      <c r="CU25" s="621"/>
      <c r="CV25" s="621"/>
      <c r="CW25" s="621"/>
      <c r="CX25" s="621"/>
      <c r="CY25" s="622"/>
      <c r="CZ25" s="611">
        <v>11.5</v>
      </c>
      <c r="DA25" s="623"/>
      <c r="DB25" s="623"/>
      <c r="DC25" s="624"/>
      <c r="DD25" s="614">
        <v>655776</v>
      </c>
      <c r="DE25" s="621"/>
      <c r="DF25" s="621"/>
      <c r="DG25" s="621"/>
      <c r="DH25" s="621"/>
      <c r="DI25" s="621"/>
      <c r="DJ25" s="621"/>
      <c r="DK25" s="622"/>
      <c r="DL25" s="614">
        <v>653108</v>
      </c>
      <c r="DM25" s="621"/>
      <c r="DN25" s="621"/>
      <c r="DO25" s="621"/>
      <c r="DP25" s="621"/>
      <c r="DQ25" s="621"/>
      <c r="DR25" s="621"/>
      <c r="DS25" s="621"/>
      <c r="DT25" s="621"/>
      <c r="DU25" s="621"/>
      <c r="DV25" s="622"/>
      <c r="DW25" s="611">
        <v>27.6</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398407</v>
      </c>
      <c r="CS26" s="609"/>
      <c r="CT26" s="609"/>
      <c r="CU26" s="609"/>
      <c r="CV26" s="609"/>
      <c r="CW26" s="609"/>
      <c r="CX26" s="609"/>
      <c r="CY26" s="610"/>
      <c r="CZ26" s="611">
        <v>6.3</v>
      </c>
      <c r="DA26" s="623"/>
      <c r="DB26" s="623"/>
      <c r="DC26" s="624"/>
      <c r="DD26" s="614">
        <v>356527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4538</v>
      </c>
      <c r="S27" s="609"/>
      <c r="T27" s="609"/>
      <c r="U27" s="609"/>
      <c r="V27" s="609"/>
      <c r="W27" s="609"/>
      <c r="X27" s="609"/>
      <c r="Y27" s="610"/>
      <c r="Z27" s="646">
        <v>0.1</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364649</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585939</v>
      </c>
      <c r="CS27" s="621"/>
      <c r="CT27" s="621"/>
      <c r="CU27" s="621"/>
      <c r="CV27" s="621"/>
      <c r="CW27" s="621"/>
      <c r="CX27" s="621"/>
      <c r="CY27" s="622"/>
      <c r="CZ27" s="611">
        <v>9.3000000000000007</v>
      </c>
      <c r="DA27" s="623"/>
      <c r="DB27" s="623"/>
      <c r="DC27" s="624"/>
      <c r="DD27" s="614">
        <v>215996</v>
      </c>
      <c r="DE27" s="621"/>
      <c r="DF27" s="621"/>
      <c r="DG27" s="621"/>
      <c r="DH27" s="621"/>
      <c r="DI27" s="621"/>
      <c r="DJ27" s="621"/>
      <c r="DK27" s="622"/>
      <c r="DL27" s="614">
        <v>136826</v>
      </c>
      <c r="DM27" s="621"/>
      <c r="DN27" s="621"/>
      <c r="DO27" s="621"/>
      <c r="DP27" s="621"/>
      <c r="DQ27" s="621"/>
      <c r="DR27" s="621"/>
      <c r="DS27" s="621"/>
      <c r="DT27" s="621"/>
      <c r="DU27" s="621"/>
      <c r="DV27" s="622"/>
      <c r="DW27" s="611">
        <v>5.8</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31720</v>
      </c>
      <c r="S28" s="609"/>
      <c r="T28" s="609"/>
      <c r="U28" s="609"/>
      <c r="V28" s="609"/>
      <c r="W28" s="609"/>
      <c r="X28" s="609"/>
      <c r="Y28" s="610"/>
      <c r="Z28" s="646">
        <v>0.5</v>
      </c>
      <c r="AA28" s="646"/>
      <c r="AB28" s="646"/>
      <c r="AC28" s="646"/>
      <c r="AD28" s="647">
        <v>1425</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319265</v>
      </c>
      <c r="CS28" s="609"/>
      <c r="CT28" s="609"/>
      <c r="CU28" s="609"/>
      <c r="CV28" s="609"/>
      <c r="CW28" s="609"/>
      <c r="CX28" s="609"/>
      <c r="CY28" s="610"/>
      <c r="CZ28" s="611">
        <v>5</v>
      </c>
      <c r="DA28" s="623"/>
      <c r="DB28" s="623"/>
      <c r="DC28" s="624"/>
      <c r="DD28" s="614">
        <v>285479</v>
      </c>
      <c r="DE28" s="609"/>
      <c r="DF28" s="609"/>
      <c r="DG28" s="609"/>
      <c r="DH28" s="609"/>
      <c r="DI28" s="609"/>
      <c r="DJ28" s="609"/>
      <c r="DK28" s="610"/>
      <c r="DL28" s="614">
        <v>285479</v>
      </c>
      <c r="DM28" s="609"/>
      <c r="DN28" s="609"/>
      <c r="DO28" s="609"/>
      <c r="DP28" s="609"/>
      <c r="DQ28" s="609"/>
      <c r="DR28" s="609"/>
      <c r="DS28" s="609"/>
      <c r="DT28" s="609"/>
      <c r="DU28" s="609"/>
      <c r="DV28" s="610"/>
      <c r="DW28" s="611">
        <v>12.1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1481</v>
      </c>
      <c r="S29" s="609"/>
      <c r="T29" s="609"/>
      <c r="U29" s="609"/>
      <c r="V29" s="609"/>
      <c r="W29" s="609"/>
      <c r="X29" s="609"/>
      <c r="Y29" s="610"/>
      <c r="Z29" s="646">
        <v>0</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319265</v>
      </c>
      <c r="CS29" s="621"/>
      <c r="CT29" s="621"/>
      <c r="CU29" s="621"/>
      <c r="CV29" s="621"/>
      <c r="CW29" s="621"/>
      <c r="CX29" s="621"/>
      <c r="CY29" s="622"/>
      <c r="CZ29" s="611">
        <v>5</v>
      </c>
      <c r="DA29" s="623"/>
      <c r="DB29" s="623"/>
      <c r="DC29" s="624"/>
      <c r="DD29" s="614">
        <v>285479</v>
      </c>
      <c r="DE29" s="621"/>
      <c r="DF29" s="621"/>
      <c r="DG29" s="621"/>
      <c r="DH29" s="621"/>
      <c r="DI29" s="621"/>
      <c r="DJ29" s="621"/>
      <c r="DK29" s="622"/>
      <c r="DL29" s="614">
        <v>285479</v>
      </c>
      <c r="DM29" s="621"/>
      <c r="DN29" s="621"/>
      <c r="DO29" s="621"/>
      <c r="DP29" s="621"/>
      <c r="DQ29" s="621"/>
      <c r="DR29" s="621"/>
      <c r="DS29" s="621"/>
      <c r="DT29" s="621"/>
      <c r="DU29" s="621"/>
      <c r="DV29" s="622"/>
      <c r="DW29" s="611">
        <v>12.1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1384524</v>
      </c>
      <c r="S30" s="609"/>
      <c r="T30" s="609"/>
      <c r="U30" s="609"/>
      <c r="V30" s="609"/>
      <c r="W30" s="609"/>
      <c r="X30" s="609"/>
      <c r="Y30" s="610"/>
      <c r="Z30" s="646">
        <v>19.8</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301236</v>
      </c>
      <c r="CS30" s="609"/>
      <c r="CT30" s="609"/>
      <c r="CU30" s="609"/>
      <c r="CV30" s="609"/>
      <c r="CW30" s="609"/>
      <c r="CX30" s="609"/>
      <c r="CY30" s="610"/>
      <c r="CZ30" s="611">
        <v>4.8</v>
      </c>
      <c r="DA30" s="623"/>
      <c r="DB30" s="623"/>
      <c r="DC30" s="624"/>
      <c r="DD30" s="614">
        <v>267450</v>
      </c>
      <c r="DE30" s="609"/>
      <c r="DF30" s="609"/>
      <c r="DG30" s="609"/>
      <c r="DH30" s="609"/>
      <c r="DI30" s="609"/>
      <c r="DJ30" s="609"/>
      <c r="DK30" s="610"/>
      <c r="DL30" s="614">
        <v>267450</v>
      </c>
      <c r="DM30" s="609"/>
      <c r="DN30" s="609"/>
      <c r="DO30" s="609"/>
      <c r="DP30" s="609"/>
      <c r="DQ30" s="609"/>
      <c r="DR30" s="609"/>
      <c r="DS30" s="609"/>
      <c r="DT30" s="609"/>
      <c r="DU30" s="609"/>
      <c r="DV30" s="610"/>
      <c r="DW30" s="611">
        <v>11.3</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98.7</v>
      </c>
      <c r="BN31" s="671"/>
      <c r="BO31" s="671"/>
      <c r="BP31" s="671"/>
      <c r="BQ31" s="673"/>
      <c r="BR31" s="670">
        <v>99.3</v>
      </c>
      <c r="BS31" s="671"/>
      <c r="BT31" s="671"/>
      <c r="BU31" s="671"/>
      <c r="BV31" s="671"/>
      <c r="BW31" s="671"/>
      <c r="BX31" s="672">
        <v>98.3</v>
      </c>
      <c r="BY31" s="671"/>
      <c r="BZ31" s="671"/>
      <c r="CA31" s="671"/>
      <c r="CB31" s="673"/>
      <c r="CD31" s="629"/>
      <c r="CE31" s="630"/>
      <c r="CF31" s="605" t="s">
        <v>300</v>
      </c>
      <c r="CG31" s="606"/>
      <c r="CH31" s="606"/>
      <c r="CI31" s="606"/>
      <c r="CJ31" s="606"/>
      <c r="CK31" s="606"/>
      <c r="CL31" s="606"/>
      <c r="CM31" s="606"/>
      <c r="CN31" s="606"/>
      <c r="CO31" s="606"/>
      <c r="CP31" s="606"/>
      <c r="CQ31" s="607"/>
      <c r="CR31" s="608">
        <v>18029</v>
      </c>
      <c r="CS31" s="621"/>
      <c r="CT31" s="621"/>
      <c r="CU31" s="621"/>
      <c r="CV31" s="621"/>
      <c r="CW31" s="621"/>
      <c r="CX31" s="621"/>
      <c r="CY31" s="622"/>
      <c r="CZ31" s="611">
        <v>0.3</v>
      </c>
      <c r="DA31" s="623"/>
      <c r="DB31" s="623"/>
      <c r="DC31" s="624"/>
      <c r="DD31" s="614">
        <v>18029</v>
      </c>
      <c r="DE31" s="621"/>
      <c r="DF31" s="621"/>
      <c r="DG31" s="621"/>
      <c r="DH31" s="621"/>
      <c r="DI31" s="621"/>
      <c r="DJ31" s="621"/>
      <c r="DK31" s="622"/>
      <c r="DL31" s="614">
        <v>18029</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340313</v>
      </c>
      <c r="S32" s="609"/>
      <c r="T32" s="609"/>
      <c r="U32" s="609"/>
      <c r="V32" s="609"/>
      <c r="W32" s="609"/>
      <c r="X32" s="609"/>
      <c r="Y32" s="610"/>
      <c r="Z32" s="646">
        <v>4.9000000000000004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v>
      </c>
      <c r="BH32" s="621"/>
      <c r="BI32" s="621"/>
      <c r="BJ32" s="621"/>
      <c r="BK32" s="621"/>
      <c r="BL32" s="621"/>
      <c r="BM32" s="612">
        <v>98.1</v>
      </c>
      <c r="BN32" s="621"/>
      <c r="BO32" s="621"/>
      <c r="BP32" s="621"/>
      <c r="BQ32" s="644"/>
      <c r="BR32" s="674">
        <v>98.7</v>
      </c>
      <c r="BS32" s="621"/>
      <c r="BT32" s="621"/>
      <c r="BU32" s="621"/>
      <c r="BV32" s="621"/>
      <c r="BW32" s="621"/>
      <c r="BX32" s="612">
        <v>97.2</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10897</v>
      </c>
      <c r="S33" s="609"/>
      <c r="T33" s="609"/>
      <c r="U33" s="609"/>
      <c r="V33" s="609"/>
      <c r="W33" s="609"/>
      <c r="X33" s="609"/>
      <c r="Y33" s="610"/>
      <c r="Z33" s="646">
        <v>0.2</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99.5</v>
      </c>
      <c r="BH33" s="593"/>
      <c r="BI33" s="593"/>
      <c r="BJ33" s="593"/>
      <c r="BK33" s="593"/>
      <c r="BL33" s="593"/>
      <c r="BM33" s="639">
        <v>98.8</v>
      </c>
      <c r="BN33" s="593"/>
      <c r="BO33" s="593"/>
      <c r="BP33" s="593"/>
      <c r="BQ33" s="656"/>
      <c r="BR33" s="669">
        <v>99.7</v>
      </c>
      <c r="BS33" s="593"/>
      <c r="BT33" s="593"/>
      <c r="BU33" s="593"/>
      <c r="BV33" s="593"/>
      <c r="BW33" s="593"/>
      <c r="BX33" s="639">
        <v>98.7</v>
      </c>
      <c r="BY33" s="593"/>
      <c r="BZ33" s="593"/>
      <c r="CA33" s="593"/>
      <c r="CB33" s="656"/>
      <c r="CD33" s="605" t="s">
        <v>307</v>
      </c>
      <c r="CE33" s="606"/>
      <c r="CF33" s="606"/>
      <c r="CG33" s="606"/>
      <c r="CH33" s="606"/>
      <c r="CI33" s="606"/>
      <c r="CJ33" s="606"/>
      <c r="CK33" s="606"/>
      <c r="CL33" s="606"/>
      <c r="CM33" s="606"/>
      <c r="CN33" s="606"/>
      <c r="CO33" s="606"/>
      <c r="CP33" s="606"/>
      <c r="CQ33" s="607"/>
      <c r="CR33" s="608">
        <v>1885404</v>
      </c>
      <c r="CS33" s="621"/>
      <c r="CT33" s="621"/>
      <c r="CU33" s="621"/>
      <c r="CV33" s="621"/>
      <c r="CW33" s="621"/>
      <c r="CX33" s="621"/>
      <c r="CY33" s="622"/>
      <c r="CZ33" s="611">
        <v>29.8</v>
      </c>
      <c r="DA33" s="623"/>
      <c r="DB33" s="623"/>
      <c r="DC33" s="624"/>
      <c r="DD33" s="614">
        <v>1522564</v>
      </c>
      <c r="DE33" s="621"/>
      <c r="DF33" s="621"/>
      <c r="DG33" s="621"/>
      <c r="DH33" s="621"/>
      <c r="DI33" s="621"/>
      <c r="DJ33" s="621"/>
      <c r="DK33" s="622"/>
      <c r="DL33" s="614">
        <v>1055313</v>
      </c>
      <c r="DM33" s="621"/>
      <c r="DN33" s="621"/>
      <c r="DO33" s="621"/>
      <c r="DP33" s="621"/>
      <c r="DQ33" s="621"/>
      <c r="DR33" s="621"/>
      <c r="DS33" s="621"/>
      <c r="DT33" s="621"/>
      <c r="DU33" s="621"/>
      <c r="DV33" s="622"/>
      <c r="DW33" s="611">
        <v>44.6</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22200</v>
      </c>
      <c r="S34" s="609"/>
      <c r="T34" s="609"/>
      <c r="U34" s="609"/>
      <c r="V34" s="609"/>
      <c r="W34" s="609"/>
      <c r="X34" s="609"/>
      <c r="Y34" s="610"/>
      <c r="Z34" s="646">
        <v>0.3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467463</v>
      </c>
      <c r="CS34" s="609"/>
      <c r="CT34" s="609"/>
      <c r="CU34" s="609"/>
      <c r="CV34" s="609"/>
      <c r="CW34" s="609"/>
      <c r="CX34" s="609"/>
      <c r="CY34" s="610"/>
      <c r="CZ34" s="611">
        <v>7.4</v>
      </c>
      <c r="DA34" s="623"/>
      <c r="DB34" s="623"/>
      <c r="DC34" s="624"/>
      <c r="DD34" s="614">
        <v>360714</v>
      </c>
      <c r="DE34" s="609"/>
      <c r="DF34" s="609"/>
      <c r="DG34" s="609"/>
      <c r="DH34" s="609"/>
      <c r="DI34" s="609"/>
      <c r="DJ34" s="609"/>
      <c r="DK34" s="610"/>
      <c r="DL34" s="614">
        <v>317021</v>
      </c>
      <c r="DM34" s="609"/>
      <c r="DN34" s="609"/>
      <c r="DO34" s="609"/>
      <c r="DP34" s="609"/>
      <c r="DQ34" s="609"/>
      <c r="DR34" s="609"/>
      <c r="DS34" s="609"/>
      <c r="DT34" s="609"/>
      <c r="DU34" s="609"/>
      <c r="DV34" s="610"/>
      <c r="DW34" s="611">
        <v>13.4</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662965</v>
      </c>
      <c r="S35" s="609"/>
      <c r="T35" s="609"/>
      <c r="U35" s="609"/>
      <c r="V35" s="609"/>
      <c r="W35" s="609"/>
      <c r="X35" s="609"/>
      <c r="Y35" s="610"/>
      <c r="Z35" s="646">
        <v>9.5</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74351</v>
      </c>
      <c r="CS35" s="621"/>
      <c r="CT35" s="621"/>
      <c r="CU35" s="621"/>
      <c r="CV35" s="621"/>
      <c r="CW35" s="621"/>
      <c r="CX35" s="621"/>
      <c r="CY35" s="622"/>
      <c r="CZ35" s="611">
        <v>1.2</v>
      </c>
      <c r="DA35" s="623"/>
      <c r="DB35" s="623"/>
      <c r="DC35" s="624"/>
      <c r="DD35" s="614">
        <v>56258</v>
      </c>
      <c r="DE35" s="621"/>
      <c r="DF35" s="621"/>
      <c r="DG35" s="621"/>
      <c r="DH35" s="621"/>
      <c r="DI35" s="621"/>
      <c r="DJ35" s="621"/>
      <c r="DK35" s="622"/>
      <c r="DL35" s="614">
        <v>55941</v>
      </c>
      <c r="DM35" s="621"/>
      <c r="DN35" s="621"/>
      <c r="DO35" s="621"/>
      <c r="DP35" s="621"/>
      <c r="DQ35" s="621"/>
      <c r="DR35" s="621"/>
      <c r="DS35" s="621"/>
      <c r="DT35" s="621"/>
      <c r="DU35" s="621"/>
      <c r="DV35" s="622"/>
      <c r="DW35" s="611">
        <v>2.4</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226350</v>
      </c>
      <c r="S36" s="609"/>
      <c r="T36" s="609"/>
      <c r="U36" s="609"/>
      <c r="V36" s="609"/>
      <c r="W36" s="609"/>
      <c r="X36" s="609"/>
      <c r="Y36" s="610"/>
      <c r="Z36" s="646">
        <v>3.2</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388516</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10871</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757391</v>
      </c>
      <c r="CS36" s="609"/>
      <c r="CT36" s="609"/>
      <c r="CU36" s="609"/>
      <c r="CV36" s="609"/>
      <c r="CW36" s="609"/>
      <c r="CX36" s="609"/>
      <c r="CY36" s="610"/>
      <c r="CZ36" s="611">
        <v>12</v>
      </c>
      <c r="DA36" s="623"/>
      <c r="DB36" s="623"/>
      <c r="DC36" s="624"/>
      <c r="DD36" s="614">
        <v>710394</v>
      </c>
      <c r="DE36" s="609"/>
      <c r="DF36" s="609"/>
      <c r="DG36" s="609"/>
      <c r="DH36" s="609"/>
      <c r="DI36" s="609"/>
      <c r="DJ36" s="609"/>
      <c r="DK36" s="610"/>
      <c r="DL36" s="614">
        <v>593683</v>
      </c>
      <c r="DM36" s="609"/>
      <c r="DN36" s="609"/>
      <c r="DO36" s="609"/>
      <c r="DP36" s="609"/>
      <c r="DQ36" s="609"/>
      <c r="DR36" s="609"/>
      <c r="DS36" s="609"/>
      <c r="DT36" s="609"/>
      <c r="DU36" s="609"/>
      <c r="DV36" s="610"/>
      <c r="DW36" s="611">
        <v>25.1</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107894</v>
      </c>
      <c r="S37" s="609"/>
      <c r="T37" s="609"/>
      <c r="U37" s="609"/>
      <c r="V37" s="609"/>
      <c r="W37" s="609"/>
      <c r="X37" s="609"/>
      <c r="Y37" s="610"/>
      <c r="Z37" s="646">
        <v>1.5</v>
      </c>
      <c r="AA37" s="646"/>
      <c r="AB37" s="646"/>
      <c r="AC37" s="646"/>
      <c r="AD37" s="647">
        <v>937</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181742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2195</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325284</v>
      </c>
      <c r="CS37" s="621"/>
      <c r="CT37" s="621"/>
      <c r="CU37" s="621"/>
      <c r="CV37" s="621"/>
      <c r="CW37" s="621"/>
      <c r="CX37" s="621"/>
      <c r="CY37" s="622"/>
      <c r="CZ37" s="611">
        <v>5.0999999999999996</v>
      </c>
      <c r="DA37" s="623"/>
      <c r="DB37" s="623"/>
      <c r="DC37" s="624"/>
      <c r="DD37" s="614">
        <v>325023</v>
      </c>
      <c r="DE37" s="621"/>
      <c r="DF37" s="621"/>
      <c r="DG37" s="621"/>
      <c r="DH37" s="621"/>
      <c r="DI37" s="621"/>
      <c r="DJ37" s="621"/>
      <c r="DK37" s="622"/>
      <c r="DL37" s="614">
        <v>325011</v>
      </c>
      <c r="DM37" s="621"/>
      <c r="DN37" s="621"/>
      <c r="DO37" s="621"/>
      <c r="DP37" s="621"/>
      <c r="DQ37" s="621"/>
      <c r="DR37" s="621"/>
      <c r="DS37" s="621"/>
      <c r="DT37" s="621"/>
      <c r="DU37" s="621"/>
      <c r="DV37" s="622"/>
      <c r="DW37" s="611">
        <v>13.7</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1637387</v>
      </c>
      <c r="S38" s="609"/>
      <c r="T38" s="609"/>
      <c r="U38" s="609"/>
      <c r="V38" s="609"/>
      <c r="W38" s="609"/>
      <c r="X38" s="609"/>
      <c r="Y38" s="610"/>
      <c r="Z38" s="646">
        <v>23.4</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50783</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591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155991</v>
      </c>
      <c r="CS38" s="609"/>
      <c r="CT38" s="609"/>
      <c r="CU38" s="609"/>
      <c r="CV38" s="609"/>
      <c r="CW38" s="609"/>
      <c r="CX38" s="609"/>
      <c r="CY38" s="610"/>
      <c r="CZ38" s="611">
        <v>2.5</v>
      </c>
      <c r="DA38" s="623"/>
      <c r="DB38" s="623"/>
      <c r="DC38" s="624"/>
      <c r="DD38" s="614">
        <v>122009</v>
      </c>
      <c r="DE38" s="609"/>
      <c r="DF38" s="609"/>
      <c r="DG38" s="609"/>
      <c r="DH38" s="609"/>
      <c r="DI38" s="609"/>
      <c r="DJ38" s="609"/>
      <c r="DK38" s="610"/>
      <c r="DL38" s="614">
        <v>88668</v>
      </c>
      <c r="DM38" s="609"/>
      <c r="DN38" s="609"/>
      <c r="DO38" s="609"/>
      <c r="DP38" s="609"/>
      <c r="DQ38" s="609"/>
      <c r="DR38" s="609"/>
      <c r="DS38" s="609"/>
      <c r="DT38" s="609"/>
      <c r="DU38" s="609"/>
      <c r="DV38" s="610"/>
      <c r="DW38" s="611">
        <v>3.7</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49068</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944</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311591</v>
      </c>
      <c r="CS39" s="621"/>
      <c r="CT39" s="621"/>
      <c r="CU39" s="621"/>
      <c r="CV39" s="621"/>
      <c r="CW39" s="621"/>
      <c r="CX39" s="621"/>
      <c r="CY39" s="622"/>
      <c r="CZ39" s="611">
        <v>4.9000000000000004</v>
      </c>
      <c r="DA39" s="623"/>
      <c r="DB39" s="623"/>
      <c r="DC39" s="624"/>
      <c r="DD39" s="614">
        <v>166572</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4287</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69</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118617</v>
      </c>
      <c r="CS40" s="609"/>
      <c r="CT40" s="609"/>
      <c r="CU40" s="609"/>
      <c r="CV40" s="609"/>
      <c r="CW40" s="609"/>
      <c r="CX40" s="609"/>
      <c r="CY40" s="610"/>
      <c r="CZ40" s="611">
        <v>1.9</v>
      </c>
      <c r="DA40" s="623"/>
      <c r="DB40" s="623"/>
      <c r="DC40" s="624"/>
      <c r="DD40" s="614">
        <v>106617</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7005245</v>
      </c>
      <c r="S41" s="633"/>
      <c r="T41" s="633"/>
      <c r="U41" s="633"/>
      <c r="V41" s="633"/>
      <c r="W41" s="633"/>
      <c r="X41" s="633"/>
      <c r="Y41" s="636"/>
      <c r="Z41" s="637">
        <v>100</v>
      </c>
      <c r="AA41" s="637"/>
      <c r="AB41" s="637"/>
      <c r="AC41" s="637"/>
      <c r="AD41" s="638">
        <v>2361758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38682</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68241</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381</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2803715</v>
      </c>
      <c r="CS42" s="621"/>
      <c r="CT42" s="621"/>
      <c r="CU42" s="621"/>
      <c r="CV42" s="621"/>
      <c r="CW42" s="621"/>
      <c r="CX42" s="621"/>
      <c r="CY42" s="622"/>
      <c r="CZ42" s="611">
        <v>44.3</v>
      </c>
      <c r="DA42" s="623"/>
      <c r="DB42" s="623"/>
      <c r="DC42" s="624"/>
      <c r="DD42" s="614">
        <v>132942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7967</v>
      </c>
      <c r="CS43" s="621"/>
      <c r="CT43" s="621"/>
      <c r="CU43" s="621"/>
      <c r="CV43" s="621"/>
      <c r="CW43" s="621"/>
      <c r="CX43" s="621"/>
      <c r="CY43" s="622"/>
      <c r="CZ43" s="611">
        <v>0.1</v>
      </c>
      <c r="DA43" s="623"/>
      <c r="DB43" s="623"/>
      <c r="DC43" s="624"/>
      <c r="DD43" s="614">
        <v>7967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2796277</v>
      </c>
      <c r="CS44" s="609"/>
      <c r="CT44" s="609"/>
      <c r="CU44" s="609"/>
      <c r="CV44" s="609"/>
      <c r="CW44" s="609"/>
      <c r="CX44" s="609"/>
      <c r="CY44" s="610"/>
      <c r="CZ44" s="611">
        <v>44.2</v>
      </c>
      <c r="DA44" s="612"/>
      <c r="DB44" s="612"/>
      <c r="DC44" s="613"/>
      <c r="DD44" s="614">
        <v>129688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2661875</v>
      </c>
      <c r="CS45" s="621"/>
      <c r="CT45" s="621"/>
      <c r="CU45" s="621"/>
      <c r="CV45" s="621"/>
      <c r="CW45" s="621"/>
      <c r="CX45" s="621"/>
      <c r="CY45" s="622"/>
      <c r="CZ45" s="611">
        <v>42.1</v>
      </c>
      <c r="DA45" s="623"/>
      <c r="DB45" s="623"/>
      <c r="DC45" s="624"/>
      <c r="DD45" s="614">
        <v>87733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128951</v>
      </c>
      <c r="CS46" s="609"/>
      <c r="CT46" s="609"/>
      <c r="CU46" s="609"/>
      <c r="CV46" s="609"/>
      <c r="CW46" s="609"/>
      <c r="CX46" s="609"/>
      <c r="CY46" s="610"/>
      <c r="CZ46" s="611">
        <v>2</v>
      </c>
      <c r="DA46" s="612"/>
      <c r="DB46" s="612"/>
      <c r="DC46" s="613"/>
      <c r="DD46" s="614">
        <v>41870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7438</v>
      </c>
      <c r="CS47" s="621"/>
      <c r="CT47" s="621"/>
      <c r="CU47" s="621"/>
      <c r="CV47" s="621"/>
      <c r="CW47" s="621"/>
      <c r="CX47" s="621"/>
      <c r="CY47" s="622"/>
      <c r="CZ47" s="611">
        <v>0.1</v>
      </c>
      <c r="DA47" s="623"/>
      <c r="DB47" s="623"/>
      <c r="DC47" s="624"/>
      <c r="DD47" s="614">
        <v>3254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6324408</v>
      </c>
      <c r="CS49" s="593"/>
      <c r="CT49" s="593"/>
      <c r="CU49" s="593"/>
      <c r="CV49" s="593"/>
      <c r="CW49" s="593"/>
      <c r="CX49" s="593"/>
      <c r="CY49" s="594"/>
      <c r="CZ49" s="595">
        <v>100</v>
      </c>
      <c r="DA49" s="596"/>
      <c r="DB49" s="596"/>
      <c r="DC49" s="597"/>
      <c r="DD49" s="598">
        <v>2812757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gFbTruz9MJPUZf2d7bt28o7gjZq/icpfRWRqUruvp9lTkr6/4mVCldS580JknDrOYLoGvjucq5xHD2/E4PsTQ==" saltValue="sBI6AcwxpTgjy6krVYK4w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1" zoomScale="60" zoomScaleNormal="60" zoomScaleSheetLayoutView="70" workbookViewId="0">
      <selection activeCell="CM34" sqref="CM34:DF34"/>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7005</v>
      </c>
      <c r="R7" s="1090"/>
      <c r="S7" s="1090"/>
      <c r="T7" s="1090"/>
      <c r="U7" s="1090"/>
      <c r="V7" s="1090">
        <v>6324</v>
      </c>
      <c r="W7" s="1090"/>
      <c r="X7" s="1090"/>
      <c r="Y7" s="1090"/>
      <c r="Z7" s="1090"/>
      <c r="AA7" s="1090">
        <v>681</v>
      </c>
      <c r="AB7" s="1090"/>
      <c r="AC7" s="1090"/>
      <c r="AD7" s="1090"/>
      <c r="AE7" s="1091"/>
      <c r="AF7" s="1092">
        <v>290</v>
      </c>
      <c r="AG7" s="1093"/>
      <c r="AH7" s="1093"/>
      <c r="AI7" s="1093"/>
      <c r="AJ7" s="1094"/>
      <c r="AK7" s="1095">
        <v>663</v>
      </c>
      <c r="AL7" s="1096"/>
      <c r="AM7" s="1096"/>
      <c r="AN7" s="1096"/>
      <c r="AO7" s="1096"/>
      <c r="AP7" s="1096">
        <v>5659</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552</v>
      </c>
      <c r="BT7" s="1087"/>
      <c r="BU7" s="1087"/>
      <c r="BV7" s="1087"/>
      <c r="BW7" s="1087"/>
      <c r="BX7" s="1087"/>
      <c r="BY7" s="1087"/>
      <c r="BZ7" s="1087"/>
      <c r="CA7" s="1087"/>
      <c r="CB7" s="1087"/>
      <c r="CC7" s="1087"/>
      <c r="CD7" s="1087"/>
      <c r="CE7" s="1087"/>
      <c r="CF7" s="1087"/>
      <c r="CG7" s="1099"/>
      <c r="CH7" s="1083">
        <v>1</v>
      </c>
      <c r="CI7" s="1084"/>
      <c r="CJ7" s="1084"/>
      <c r="CK7" s="1084"/>
      <c r="CL7" s="1085"/>
      <c r="CM7" s="1083">
        <v>85</v>
      </c>
      <c r="CN7" s="1084"/>
      <c r="CO7" s="1084"/>
      <c r="CP7" s="1084"/>
      <c r="CQ7" s="1085"/>
      <c r="CR7" s="1083">
        <v>38</v>
      </c>
      <c r="CS7" s="1084"/>
      <c r="CT7" s="1084"/>
      <c r="CU7" s="1084"/>
      <c r="CV7" s="1085"/>
      <c r="CW7" s="1083" t="s">
        <v>545</v>
      </c>
      <c r="CX7" s="1084"/>
      <c r="CY7" s="1084"/>
      <c r="CZ7" s="1084"/>
      <c r="DA7" s="1085"/>
      <c r="DB7" s="1083" t="s">
        <v>545</v>
      </c>
      <c r="DC7" s="1084"/>
      <c r="DD7" s="1084"/>
      <c r="DE7" s="1084"/>
      <c r="DF7" s="1085"/>
      <c r="DG7" s="1083" t="s">
        <v>545</v>
      </c>
      <c r="DH7" s="1084"/>
      <c r="DI7" s="1084"/>
      <c r="DJ7" s="1084"/>
      <c r="DK7" s="1085"/>
      <c r="DL7" s="1083" t="s">
        <v>545</v>
      </c>
      <c r="DM7" s="1084"/>
      <c r="DN7" s="1084"/>
      <c r="DO7" s="1084"/>
      <c r="DP7" s="1085"/>
      <c r="DQ7" s="1083" t="s">
        <v>545</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553</v>
      </c>
      <c r="BT8" s="980"/>
      <c r="BU8" s="980"/>
      <c r="BV8" s="980"/>
      <c r="BW8" s="980"/>
      <c r="BX8" s="980"/>
      <c r="BY8" s="980"/>
      <c r="BZ8" s="980"/>
      <c r="CA8" s="980"/>
      <c r="CB8" s="980"/>
      <c r="CC8" s="980"/>
      <c r="CD8" s="980"/>
      <c r="CE8" s="980"/>
      <c r="CF8" s="980"/>
      <c r="CG8" s="1001"/>
      <c r="CH8" s="976">
        <v>1</v>
      </c>
      <c r="CI8" s="977"/>
      <c r="CJ8" s="977"/>
      <c r="CK8" s="977"/>
      <c r="CL8" s="978"/>
      <c r="CM8" s="976">
        <v>5</v>
      </c>
      <c r="CN8" s="977"/>
      <c r="CO8" s="977"/>
      <c r="CP8" s="977"/>
      <c r="CQ8" s="978"/>
      <c r="CR8" s="976">
        <v>1</v>
      </c>
      <c r="CS8" s="977"/>
      <c r="CT8" s="977"/>
      <c r="CU8" s="977"/>
      <c r="CV8" s="978"/>
      <c r="CW8" s="976" t="s">
        <v>545</v>
      </c>
      <c r="CX8" s="977"/>
      <c r="CY8" s="977"/>
      <c r="CZ8" s="977"/>
      <c r="DA8" s="978"/>
      <c r="DB8" s="976" t="s">
        <v>545</v>
      </c>
      <c r="DC8" s="977"/>
      <c r="DD8" s="977"/>
      <c r="DE8" s="977"/>
      <c r="DF8" s="978"/>
      <c r="DG8" s="976" t="s">
        <v>545</v>
      </c>
      <c r="DH8" s="977"/>
      <c r="DI8" s="977"/>
      <c r="DJ8" s="977"/>
      <c r="DK8" s="978"/>
      <c r="DL8" s="976" t="s">
        <v>545</v>
      </c>
      <c r="DM8" s="977"/>
      <c r="DN8" s="977"/>
      <c r="DO8" s="977"/>
      <c r="DP8" s="978"/>
      <c r="DQ8" s="976" t="s">
        <v>545</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7005</v>
      </c>
      <c r="R23" s="1048"/>
      <c r="S23" s="1048"/>
      <c r="T23" s="1048"/>
      <c r="U23" s="1048"/>
      <c r="V23" s="1048">
        <v>6324</v>
      </c>
      <c r="W23" s="1048"/>
      <c r="X23" s="1048"/>
      <c r="Y23" s="1048"/>
      <c r="Z23" s="1048"/>
      <c r="AA23" s="1048">
        <v>681</v>
      </c>
      <c r="AB23" s="1048"/>
      <c r="AC23" s="1048"/>
      <c r="AD23" s="1048"/>
      <c r="AE23" s="1055"/>
      <c r="AF23" s="1056">
        <v>290</v>
      </c>
      <c r="AG23" s="1048"/>
      <c r="AH23" s="1048"/>
      <c r="AI23" s="1048"/>
      <c r="AJ23" s="1057"/>
      <c r="AK23" s="1058"/>
      <c r="AL23" s="1059"/>
      <c r="AM23" s="1059"/>
      <c r="AN23" s="1059"/>
      <c r="AO23" s="1059"/>
      <c r="AP23" s="1048">
        <v>5659</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511</v>
      </c>
      <c r="R28" s="1038"/>
      <c r="S28" s="1038"/>
      <c r="T28" s="1038"/>
      <c r="U28" s="1038"/>
      <c r="V28" s="1038">
        <v>500</v>
      </c>
      <c r="W28" s="1038"/>
      <c r="X28" s="1038"/>
      <c r="Y28" s="1038"/>
      <c r="Z28" s="1038"/>
      <c r="AA28" s="1038">
        <v>11</v>
      </c>
      <c r="AB28" s="1038"/>
      <c r="AC28" s="1038"/>
      <c r="AD28" s="1038"/>
      <c r="AE28" s="1039"/>
      <c r="AF28" s="1040">
        <v>11</v>
      </c>
      <c r="AG28" s="1038"/>
      <c r="AH28" s="1038"/>
      <c r="AI28" s="1038"/>
      <c r="AJ28" s="1041"/>
      <c r="AK28" s="1029">
        <v>49</v>
      </c>
      <c r="AL28" s="1030"/>
      <c r="AM28" s="1030"/>
      <c r="AN28" s="1030"/>
      <c r="AO28" s="1030"/>
      <c r="AP28" s="1030" t="s">
        <v>545</v>
      </c>
      <c r="AQ28" s="1030"/>
      <c r="AR28" s="1030"/>
      <c r="AS28" s="1030"/>
      <c r="AT28" s="1030"/>
      <c r="AU28" s="1030" t="s">
        <v>545</v>
      </c>
      <c r="AV28" s="1030"/>
      <c r="AW28" s="1030"/>
      <c r="AX28" s="1030"/>
      <c r="AY28" s="1030"/>
      <c r="AZ28" s="1031" t="s">
        <v>545</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54</v>
      </c>
      <c r="R29" s="1026"/>
      <c r="S29" s="1026"/>
      <c r="T29" s="1026"/>
      <c r="U29" s="1026"/>
      <c r="V29" s="1026">
        <v>53</v>
      </c>
      <c r="W29" s="1026"/>
      <c r="X29" s="1026"/>
      <c r="Y29" s="1026"/>
      <c r="Z29" s="1026"/>
      <c r="AA29" s="1026">
        <v>0</v>
      </c>
      <c r="AB29" s="1026"/>
      <c r="AC29" s="1026"/>
      <c r="AD29" s="1026"/>
      <c r="AE29" s="1027"/>
      <c r="AF29" s="1022">
        <v>0</v>
      </c>
      <c r="AG29" s="1023"/>
      <c r="AH29" s="1023"/>
      <c r="AI29" s="1023"/>
      <c r="AJ29" s="1024"/>
      <c r="AK29" s="967">
        <v>19</v>
      </c>
      <c r="AL29" s="958"/>
      <c r="AM29" s="958"/>
      <c r="AN29" s="958"/>
      <c r="AO29" s="958"/>
      <c r="AP29" s="958" t="s">
        <v>545</v>
      </c>
      <c r="AQ29" s="958"/>
      <c r="AR29" s="958"/>
      <c r="AS29" s="958"/>
      <c r="AT29" s="958"/>
      <c r="AU29" s="958" t="s">
        <v>545</v>
      </c>
      <c r="AV29" s="958"/>
      <c r="AW29" s="958"/>
      <c r="AX29" s="958"/>
      <c r="AY29" s="958"/>
      <c r="AZ29" s="1028" t="s">
        <v>545</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149</v>
      </c>
      <c r="R30" s="1026"/>
      <c r="S30" s="1026"/>
      <c r="T30" s="1026"/>
      <c r="U30" s="1026"/>
      <c r="V30" s="1026">
        <v>141</v>
      </c>
      <c r="W30" s="1026"/>
      <c r="X30" s="1026"/>
      <c r="Y30" s="1026"/>
      <c r="Z30" s="1026"/>
      <c r="AA30" s="1026">
        <v>8</v>
      </c>
      <c r="AB30" s="1026"/>
      <c r="AC30" s="1026"/>
      <c r="AD30" s="1026"/>
      <c r="AE30" s="1027"/>
      <c r="AF30" s="1022">
        <v>16</v>
      </c>
      <c r="AG30" s="1023"/>
      <c r="AH30" s="1023"/>
      <c r="AI30" s="1023"/>
      <c r="AJ30" s="1024"/>
      <c r="AK30" s="967">
        <v>51</v>
      </c>
      <c r="AL30" s="958"/>
      <c r="AM30" s="958"/>
      <c r="AN30" s="958"/>
      <c r="AO30" s="958"/>
      <c r="AP30" s="958">
        <v>478</v>
      </c>
      <c r="AQ30" s="958"/>
      <c r="AR30" s="958"/>
      <c r="AS30" s="958"/>
      <c r="AT30" s="958"/>
      <c r="AU30" s="958">
        <v>254</v>
      </c>
      <c r="AV30" s="958"/>
      <c r="AW30" s="958"/>
      <c r="AX30" s="958"/>
      <c r="AY30" s="958"/>
      <c r="AZ30" s="1028" t="s">
        <v>545</v>
      </c>
      <c r="BA30" s="1028"/>
      <c r="BB30" s="1028"/>
      <c r="BC30" s="1028"/>
      <c r="BD30" s="1028"/>
      <c r="BE30" s="959" t="s">
        <v>391</v>
      </c>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281</v>
      </c>
      <c r="R31" s="1026"/>
      <c r="S31" s="1026"/>
      <c r="T31" s="1026"/>
      <c r="U31" s="1026"/>
      <c r="V31" s="1026">
        <v>268</v>
      </c>
      <c r="W31" s="1026"/>
      <c r="X31" s="1026"/>
      <c r="Y31" s="1026"/>
      <c r="Z31" s="1026"/>
      <c r="AA31" s="1026">
        <v>13</v>
      </c>
      <c r="AB31" s="1026"/>
      <c r="AC31" s="1026"/>
      <c r="AD31" s="1026"/>
      <c r="AE31" s="1027"/>
      <c r="AF31" s="1022">
        <v>97</v>
      </c>
      <c r="AG31" s="1023"/>
      <c r="AH31" s="1023"/>
      <c r="AI31" s="1023"/>
      <c r="AJ31" s="1024"/>
      <c r="AK31" s="967">
        <v>182</v>
      </c>
      <c r="AL31" s="958"/>
      <c r="AM31" s="958"/>
      <c r="AN31" s="958"/>
      <c r="AO31" s="958"/>
      <c r="AP31" s="958">
        <v>1710</v>
      </c>
      <c r="AQ31" s="958"/>
      <c r="AR31" s="958"/>
      <c r="AS31" s="958"/>
      <c r="AT31" s="958"/>
      <c r="AU31" s="958">
        <v>888</v>
      </c>
      <c r="AV31" s="958"/>
      <c r="AW31" s="958"/>
      <c r="AX31" s="958"/>
      <c r="AY31" s="958"/>
      <c r="AZ31" s="1028" t="s">
        <v>545</v>
      </c>
      <c r="BA31" s="1028"/>
      <c r="BB31" s="1028"/>
      <c r="BC31" s="1028"/>
      <c r="BD31" s="1028"/>
      <c r="BE31" s="959" t="s">
        <v>391</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393</v>
      </c>
      <c r="C32" s="1018"/>
      <c r="D32" s="1018"/>
      <c r="E32" s="1018"/>
      <c r="F32" s="1018"/>
      <c r="G32" s="1018"/>
      <c r="H32" s="1018"/>
      <c r="I32" s="1018"/>
      <c r="J32" s="1018"/>
      <c r="K32" s="1018"/>
      <c r="L32" s="1018"/>
      <c r="M32" s="1018"/>
      <c r="N32" s="1018"/>
      <c r="O32" s="1018"/>
      <c r="P32" s="1019"/>
      <c r="Q32" s="1025">
        <v>49</v>
      </c>
      <c r="R32" s="1026"/>
      <c r="S32" s="1026"/>
      <c r="T32" s="1026"/>
      <c r="U32" s="1026"/>
      <c r="V32" s="1026">
        <v>49</v>
      </c>
      <c r="W32" s="1026"/>
      <c r="X32" s="1026"/>
      <c r="Y32" s="1026"/>
      <c r="Z32" s="1026"/>
      <c r="AA32" s="1026">
        <v>0</v>
      </c>
      <c r="AB32" s="1026"/>
      <c r="AC32" s="1026"/>
      <c r="AD32" s="1026"/>
      <c r="AE32" s="1027"/>
      <c r="AF32" s="1022">
        <v>0</v>
      </c>
      <c r="AG32" s="1023"/>
      <c r="AH32" s="1023"/>
      <c r="AI32" s="1023"/>
      <c r="AJ32" s="1024"/>
      <c r="AK32" s="967">
        <v>49</v>
      </c>
      <c r="AL32" s="958"/>
      <c r="AM32" s="958"/>
      <c r="AN32" s="958"/>
      <c r="AO32" s="958"/>
      <c r="AP32" s="958" t="s">
        <v>545</v>
      </c>
      <c r="AQ32" s="958"/>
      <c r="AR32" s="958"/>
      <c r="AS32" s="958"/>
      <c r="AT32" s="958"/>
      <c r="AU32" s="958" t="s">
        <v>545</v>
      </c>
      <c r="AV32" s="958"/>
      <c r="AW32" s="958"/>
      <c r="AX32" s="958"/>
      <c r="AY32" s="958"/>
      <c r="AZ32" s="1028" t="s">
        <v>545</v>
      </c>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124</v>
      </c>
      <c r="AG63" s="946"/>
      <c r="AH63" s="946"/>
      <c r="AI63" s="946"/>
      <c r="AJ63" s="1009"/>
      <c r="AK63" s="1010"/>
      <c r="AL63" s="950"/>
      <c r="AM63" s="950"/>
      <c r="AN63" s="950"/>
      <c r="AO63" s="950"/>
      <c r="AP63" s="946">
        <v>2188</v>
      </c>
      <c r="AQ63" s="946"/>
      <c r="AR63" s="946"/>
      <c r="AS63" s="946"/>
      <c r="AT63" s="946"/>
      <c r="AU63" s="946">
        <v>1142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546</v>
      </c>
      <c r="C68" s="973"/>
      <c r="D68" s="973"/>
      <c r="E68" s="973"/>
      <c r="F68" s="973"/>
      <c r="G68" s="973"/>
      <c r="H68" s="973"/>
      <c r="I68" s="973"/>
      <c r="J68" s="973"/>
      <c r="K68" s="973"/>
      <c r="L68" s="973"/>
      <c r="M68" s="973"/>
      <c r="N68" s="973"/>
      <c r="O68" s="973"/>
      <c r="P68" s="974"/>
      <c r="Q68" s="975">
        <v>9448</v>
      </c>
      <c r="R68" s="969"/>
      <c r="S68" s="969"/>
      <c r="T68" s="969"/>
      <c r="U68" s="969"/>
      <c r="V68" s="969">
        <v>7971</v>
      </c>
      <c r="W68" s="969"/>
      <c r="X68" s="969"/>
      <c r="Y68" s="969"/>
      <c r="Z68" s="969"/>
      <c r="AA68" s="969">
        <v>1477</v>
      </c>
      <c r="AB68" s="969"/>
      <c r="AC68" s="969"/>
      <c r="AD68" s="969"/>
      <c r="AE68" s="969"/>
      <c r="AF68" s="969">
        <v>1477</v>
      </c>
      <c r="AG68" s="969"/>
      <c r="AH68" s="969"/>
      <c r="AI68" s="969"/>
      <c r="AJ68" s="969"/>
      <c r="AK68" s="969">
        <v>199</v>
      </c>
      <c r="AL68" s="969"/>
      <c r="AM68" s="969"/>
      <c r="AN68" s="969"/>
      <c r="AO68" s="969"/>
      <c r="AP68" s="969" t="s">
        <v>545</v>
      </c>
      <c r="AQ68" s="969"/>
      <c r="AR68" s="969"/>
      <c r="AS68" s="969"/>
      <c r="AT68" s="969"/>
      <c r="AU68" s="969" t="s">
        <v>545</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551</v>
      </c>
      <c r="C69" s="962"/>
      <c r="D69" s="962"/>
      <c r="E69" s="962"/>
      <c r="F69" s="962"/>
      <c r="G69" s="962"/>
      <c r="H69" s="962"/>
      <c r="I69" s="962"/>
      <c r="J69" s="962"/>
      <c r="K69" s="962"/>
      <c r="L69" s="962"/>
      <c r="M69" s="962"/>
      <c r="N69" s="962"/>
      <c r="O69" s="962"/>
      <c r="P69" s="963"/>
      <c r="Q69" s="964">
        <v>82</v>
      </c>
      <c r="R69" s="958"/>
      <c r="S69" s="958"/>
      <c r="T69" s="958"/>
      <c r="U69" s="958"/>
      <c r="V69" s="958">
        <v>76</v>
      </c>
      <c r="W69" s="958"/>
      <c r="X69" s="958"/>
      <c r="Y69" s="958"/>
      <c r="Z69" s="958"/>
      <c r="AA69" s="958">
        <v>6</v>
      </c>
      <c r="AB69" s="958"/>
      <c r="AC69" s="958"/>
      <c r="AD69" s="958"/>
      <c r="AE69" s="958"/>
      <c r="AF69" s="958">
        <v>6</v>
      </c>
      <c r="AG69" s="958"/>
      <c r="AH69" s="958"/>
      <c r="AI69" s="958"/>
      <c r="AJ69" s="958"/>
      <c r="AK69" s="958">
        <v>20</v>
      </c>
      <c r="AL69" s="958"/>
      <c r="AM69" s="958"/>
      <c r="AN69" s="958"/>
      <c r="AO69" s="958"/>
      <c r="AP69" s="958" t="s">
        <v>545</v>
      </c>
      <c r="AQ69" s="958"/>
      <c r="AR69" s="958"/>
      <c r="AS69" s="958"/>
      <c r="AT69" s="958"/>
      <c r="AU69" s="958" t="s">
        <v>545</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547</v>
      </c>
      <c r="C70" s="962"/>
      <c r="D70" s="962"/>
      <c r="E70" s="962"/>
      <c r="F70" s="962"/>
      <c r="G70" s="962"/>
      <c r="H70" s="962"/>
      <c r="I70" s="962"/>
      <c r="J70" s="962"/>
      <c r="K70" s="962"/>
      <c r="L70" s="962"/>
      <c r="M70" s="962"/>
      <c r="N70" s="962"/>
      <c r="O70" s="962"/>
      <c r="P70" s="963"/>
      <c r="Q70" s="964">
        <v>229</v>
      </c>
      <c r="R70" s="958"/>
      <c r="S70" s="958"/>
      <c r="T70" s="958"/>
      <c r="U70" s="958"/>
      <c r="V70" s="958">
        <v>223</v>
      </c>
      <c r="W70" s="958"/>
      <c r="X70" s="958"/>
      <c r="Y70" s="958"/>
      <c r="Z70" s="958"/>
      <c r="AA70" s="958">
        <v>6</v>
      </c>
      <c r="AB70" s="958"/>
      <c r="AC70" s="958"/>
      <c r="AD70" s="958"/>
      <c r="AE70" s="958"/>
      <c r="AF70" s="958">
        <v>6</v>
      </c>
      <c r="AG70" s="958"/>
      <c r="AH70" s="958"/>
      <c r="AI70" s="958"/>
      <c r="AJ70" s="958"/>
      <c r="AK70" s="958">
        <v>12</v>
      </c>
      <c r="AL70" s="958"/>
      <c r="AM70" s="958"/>
      <c r="AN70" s="958"/>
      <c r="AO70" s="958"/>
      <c r="AP70" s="958" t="s">
        <v>545</v>
      </c>
      <c r="AQ70" s="958"/>
      <c r="AR70" s="958"/>
      <c r="AS70" s="958"/>
      <c r="AT70" s="958"/>
      <c r="AU70" s="958" t="s">
        <v>545</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548</v>
      </c>
      <c r="C71" s="962"/>
      <c r="D71" s="962"/>
      <c r="E71" s="962"/>
      <c r="F71" s="962"/>
      <c r="G71" s="962"/>
      <c r="H71" s="962"/>
      <c r="I71" s="962"/>
      <c r="J71" s="962"/>
      <c r="K71" s="962"/>
      <c r="L71" s="962"/>
      <c r="M71" s="962"/>
      <c r="N71" s="962"/>
      <c r="O71" s="962"/>
      <c r="P71" s="963"/>
      <c r="Q71" s="964">
        <v>171510</v>
      </c>
      <c r="R71" s="958"/>
      <c r="S71" s="958"/>
      <c r="T71" s="958"/>
      <c r="U71" s="958"/>
      <c r="V71" s="958">
        <v>169101</v>
      </c>
      <c r="W71" s="958"/>
      <c r="X71" s="958"/>
      <c r="Y71" s="958"/>
      <c r="Z71" s="958"/>
      <c r="AA71" s="958">
        <v>2409</v>
      </c>
      <c r="AB71" s="958"/>
      <c r="AC71" s="958"/>
      <c r="AD71" s="958"/>
      <c r="AE71" s="958"/>
      <c r="AF71" s="958">
        <v>2409</v>
      </c>
      <c r="AG71" s="958"/>
      <c r="AH71" s="958"/>
      <c r="AI71" s="958"/>
      <c r="AJ71" s="958"/>
      <c r="AK71" s="958" t="s">
        <v>545</v>
      </c>
      <c r="AL71" s="958"/>
      <c r="AM71" s="958"/>
      <c r="AN71" s="958"/>
      <c r="AO71" s="958"/>
      <c r="AP71" s="958" t="s">
        <v>545</v>
      </c>
      <c r="AQ71" s="958"/>
      <c r="AR71" s="958"/>
      <c r="AS71" s="958"/>
      <c r="AT71" s="958"/>
      <c r="AU71" s="958" t="s">
        <v>545</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549</v>
      </c>
      <c r="C72" s="962"/>
      <c r="D72" s="962"/>
      <c r="E72" s="962"/>
      <c r="F72" s="962"/>
      <c r="G72" s="962"/>
      <c r="H72" s="962"/>
      <c r="I72" s="962"/>
      <c r="J72" s="962"/>
      <c r="K72" s="962"/>
      <c r="L72" s="962"/>
      <c r="M72" s="962"/>
      <c r="N72" s="962"/>
      <c r="O72" s="962"/>
      <c r="P72" s="963"/>
      <c r="Q72" s="964">
        <v>4451</v>
      </c>
      <c r="R72" s="958"/>
      <c r="S72" s="958"/>
      <c r="T72" s="958"/>
      <c r="U72" s="958"/>
      <c r="V72" s="958">
        <v>4363</v>
      </c>
      <c r="W72" s="958"/>
      <c r="X72" s="958"/>
      <c r="Y72" s="958"/>
      <c r="Z72" s="958"/>
      <c r="AA72" s="958">
        <v>88</v>
      </c>
      <c r="AB72" s="958"/>
      <c r="AC72" s="958"/>
      <c r="AD72" s="958"/>
      <c r="AE72" s="958"/>
      <c r="AF72" s="958">
        <v>88</v>
      </c>
      <c r="AG72" s="958"/>
      <c r="AH72" s="958"/>
      <c r="AI72" s="958"/>
      <c r="AJ72" s="958"/>
      <c r="AK72" s="958" t="s">
        <v>545</v>
      </c>
      <c r="AL72" s="958"/>
      <c r="AM72" s="958"/>
      <c r="AN72" s="958"/>
      <c r="AO72" s="958"/>
      <c r="AP72" s="958">
        <v>374</v>
      </c>
      <c r="AQ72" s="958"/>
      <c r="AR72" s="958"/>
      <c r="AS72" s="958"/>
      <c r="AT72" s="958"/>
      <c r="AU72" s="958">
        <v>26</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550</v>
      </c>
      <c r="C73" s="962"/>
      <c r="D73" s="962"/>
      <c r="E73" s="962"/>
      <c r="F73" s="962"/>
      <c r="G73" s="962"/>
      <c r="H73" s="962"/>
      <c r="I73" s="962"/>
      <c r="J73" s="962"/>
      <c r="K73" s="962"/>
      <c r="L73" s="962"/>
      <c r="M73" s="962"/>
      <c r="N73" s="962"/>
      <c r="O73" s="962"/>
      <c r="P73" s="963"/>
      <c r="Q73" s="964">
        <v>7732</v>
      </c>
      <c r="R73" s="958"/>
      <c r="S73" s="958"/>
      <c r="T73" s="958"/>
      <c r="U73" s="958"/>
      <c r="V73" s="958">
        <v>7495</v>
      </c>
      <c r="W73" s="958"/>
      <c r="X73" s="958"/>
      <c r="Y73" s="958"/>
      <c r="Z73" s="958"/>
      <c r="AA73" s="958">
        <v>237</v>
      </c>
      <c r="AB73" s="958"/>
      <c r="AC73" s="958"/>
      <c r="AD73" s="958"/>
      <c r="AE73" s="958"/>
      <c r="AF73" s="958">
        <v>237</v>
      </c>
      <c r="AG73" s="958"/>
      <c r="AH73" s="958"/>
      <c r="AI73" s="958"/>
      <c r="AJ73" s="958"/>
      <c r="AK73" s="958">
        <v>1113</v>
      </c>
      <c r="AL73" s="958"/>
      <c r="AM73" s="958"/>
      <c r="AN73" s="958"/>
      <c r="AO73" s="958"/>
      <c r="AP73" s="958" t="s">
        <v>545</v>
      </c>
      <c r="AQ73" s="958"/>
      <c r="AR73" s="958"/>
      <c r="AS73" s="958"/>
      <c r="AT73" s="958"/>
      <c r="AU73" s="958" t="s">
        <v>545</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4223</v>
      </c>
      <c r="AG88" s="946"/>
      <c r="AH88" s="946"/>
      <c r="AI88" s="946"/>
      <c r="AJ88" s="946"/>
      <c r="AK88" s="950"/>
      <c r="AL88" s="950"/>
      <c r="AM88" s="950"/>
      <c r="AN88" s="950"/>
      <c r="AO88" s="950"/>
      <c r="AP88" s="946">
        <v>374</v>
      </c>
      <c r="AQ88" s="946"/>
      <c r="AR88" s="946"/>
      <c r="AS88" s="946"/>
      <c r="AT88" s="946"/>
      <c r="AU88" s="946">
        <v>26</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39</v>
      </c>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306107</v>
      </c>
      <c r="AB110" s="876"/>
      <c r="AC110" s="876"/>
      <c r="AD110" s="876"/>
      <c r="AE110" s="877"/>
      <c r="AF110" s="878">
        <v>328989</v>
      </c>
      <c r="AG110" s="876"/>
      <c r="AH110" s="876"/>
      <c r="AI110" s="876"/>
      <c r="AJ110" s="877"/>
      <c r="AK110" s="878">
        <v>319265</v>
      </c>
      <c r="AL110" s="876"/>
      <c r="AM110" s="876"/>
      <c r="AN110" s="876"/>
      <c r="AO110" s="877"/>
      <c r="AP110" s="879">
        <v>15.3</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4029151</v>
      </c>
      <c r="BR110" s="829"/>
      <c r="BS110" s="829"/>
      <c r="BT110" s="829"/>
      <c r="BU110" s="829"/>
      <c r="BV110" s="829">
        <v>4322472</v>
      </c>
      <c r="BW110" s="829"/>
      <c r="BX110" s="829"/>
      <c r="BY110" s="829"/>
      <c r="BZ110" s="829"/>
      <c r="CA110" s="829">
        <v>5658622</v>
      </c>
      <c r="CB110" s="829"/>
      <c r="CC110" s="829"/>
      <c r="CD110" s="829"/>
      <c r="CE110" s="829"/>
      <c r="CF110" s="853">
        <v>272.10000000000002</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3755</v>
      </c>
      <c r="BR111" s="804"/>
      <c r="BS111" s="804"/>
      <c r="BT111" s="804"/>
      <c r="BU111" s="804"/>
      <c r="BV111" s="804">
        <v>3886</v>
      </c>
      <c r="BW111" s="804"/>
      <c r="BX111" s="804"/>
      <c r="BY111" s="804"/>
      <c r="BZ111" s="804"/>
      <c r="CA111" s="804">
        <v>308</v>
      </c>
      <c r="CB111" s="804"/>
      <c r="CC111" s="804"/>
      <c r="CD111" s="804"/>
      <c r="CE111" s="804"/>
      <c r="CF111" s="862">
        <v>0</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1550172</v>
      </c>
      <c r="BR112" s="804"/>
      <c r="BS112" s="804"/>
      <c r="BT112" s="804"/>
      <c r="BU112" s="804"/>
      <c r="BV112" s="804">
        <v>1575242</v>
      </c>
      <c r="BW112" s="804"/>
      <c r="BX112" s="804"/>
      <c r="BY112" s="804"/>
      <c r="BZ112" s="804"/>
      <c r="CA112" s="804">
        <v>1141699</v>
      </c>
      <c r="CB112" s="804"/>
      <c r="CC112" s="804"/>
      <c r="CD112" s="804"/>
      <c r="CE112" s="804"/>
      <c r="CF112" s="862">
        <v>54.9</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122075</v>
      </c>
      <c r="AB113" s="906"/>
      <c r="AC113" s="906"/>
      <c r="AD113" s="906"/>
      <c r="AE113" s="907"/>
      <c r="AF113" s="908">
        <v>142467</v>
      </c>
      <c r="AG113" s="906"/>
      <c r="AH113" s="906"/>
      <c r="AI113" s="906"/>
      <c r="AJ113" s="907"/>
      <c r="AK113" s="908">
        <v>68117</v>
      </c>
      <c r="AL113" s="906"/>
      <c r="AM113" s="906"/>
      <c r="AN113" s="906"/>
      <c r="AO113" s="907"/>
      <c r="AP113" s="909">
        <v>3.3</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2321</v>
      </c>
      <c r="BR113" s="804"/>
      <c r="BS113" s="804"/>
      <c r="BT113" s="804"/>
      <c r="BU113" s="804"/>
      <c r="BV113" s="804">
        <v>2174</v>
      </c>
      <c r="BW113" s="804"/>
      <c r="BX113" s="804"/>
      <c r="BY113" s="804"/>
      <c r="BZ113" s="804"/>
      <c r="CA113" s="804">
        <v>26321</v>
      </c>
      <c r="CB113" s="804"/>
      <c r="CC113" s="804"/>
      <c r="CD113" s="804"/>
      <c r="CE113" s="804"/>
      <c r="CF113" s="862">
        <v>1.3</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17</v>
      </c>
      <c r="AB114" s="767"/>
      <c r="AC114" s="767"/>
      <c r="AD114" s="767"/>
      <c r="AE114" s="768"/>
      <c r="AF114" s="769">
        <v>35</v>
      </c>
      <c r="AG114" s="767"/>
      <c r="AH114" s="767"/>
      <c r="AI114" s="767"/>
      <c r="AJ114" s="768"/>
      <c r="AK114" s="769">
        <v>86</v>
      </c>
      <c r="AL114" s="767"/>
      <c r="AM114" s="767"/>
      <c r="AN114" s="767"/>
      <c r="AO114" s="768"/>
      <c r="AP114" s="811">
        <v>0</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368617</v>
      </c>
      <c r="BR114" s="804"/>
      <c r="BS114" s="804"/>
      <c r="BT114" s="804"/>
      <c r="BU114" s="804"/>
      <c r="BV114" s="804">
        <v>427626</v>
      </c>
      <c r="BW114" s="804"/>
      <c r="BX114" s="804"/>
      <c r="BY114" s="804"/>
      <c r="BZ114" s="804"/>
      <c r="CA114" s="804">
        <v>111779</v>
      </c>
      <c r="CB114" s="804"/>
      <c r="CC114" s="804"/>
      <c r="CD114" s="804"/>
      <c r="CE114" s="804"/>
      <c r="CF114" s="862">
        <v>5.4</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228</v>
      </c>
      <c r="AB115" s="906"/>
      <c r="AC115" s="906"/>
      <c r="AD115" s="906"/>
      <c r="AE115" s="907"/>
      <c r="AF115" s="908">
        <v>309</v>
      </c>
      <c r="AG115" s="906"/>
      <c r="AH115" s="906"/>
      <c r="AI115" s="906"/>
      <c r="AJ115" s="907"/>
      <c r="AK115" s="908">
        <v>893</v>
      </c>
      <c r="AL115" s="906"/>
      <c r="AM115" s="906"/>
      <c r="AN115" s="906"/>
      <c r="AO115" s="907"/>
      <c r="AP115" s="909">
        <v>0</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428427</v>
      </c>
      <c r="AB117" s="890"/>
      <c r="AC117" s="890"/>
      <c r="AD117" s="890"/>
      <c r="AE117" s="891"/>
      <c r="AF117" s="892">
        <v>471800</v>
      </c>
      <c r="AG117" s="890"/>
      <c r="AH117" s="890"/>
      <c r="AI117" s="890"/>
      <c r="AJ117" s="891"/>
      <c r="AK117" s="892">
        <v>388361</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5954016</v>
      </c>
      <c r="BR119" s="832"/>
      <c r="BS119" s="832"/>
      <c r="BT119" s="832"/>
      <c r="BU119" s="832"/>
      <c r="BV119" s="832">
        <v>6331400</v>
      </c>
      <c r="BW119" s="832"/>
      <c r="BX119" s="832"/>
      <c r="BY119" s="832"/>
      <c r="BZ119" s="832"/>
      <c r="CA119" s="832">
        <v>6938729</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3755</v>
      </c>
      <c r="DH119" s="751"/>
      <c r="DI119" s="751"/>
      <c r="DJ119" s="751"/>
      <c r="DK119" s="752"/>
      <c r="DL119" s="753">
        <v>3886</v>
      </c>
      <c r="DM119" s="751"/>
      <c r="DN119" s="751"/>
      <c r="DO119" s="751"/>
      <c r="DP119" s="752"/>
      <c r="DQ119" s="753">
        <v>308</v>
      </c>
      <c r="DR119" s="751"/>
      <c r="DS119" s="751"/>
      <c r="DT119" s="751"/>
      <c r="DU119" s="752"/>
      <c r="DV119" s="835">
        <v>0</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4260980</v>
      </c>
      <c r="BR120" s="829"/>
      <c r="BS120" s="829"/>
      <c r="BT120" s="829"/>
      <c r="BU120" s="829"/>
      <c r="BV120" s="829">
        <v>4453956</v>
      </c>
      <c r="BW120" s="829"/>
      <c r="BX120" s="829"/>
      <c r="BY120" s="829"/>
      <c r="BZ120" s="829"/>
      <c r="CA120" s="829">
        <v>4102256</v>
      </c>
      <c r="CB120" s="829"/>
      <c r="CC120" s="829"/>
      <c r="CD120" s="829"/>
      <c r="CE120" s="829"/>
      <c r="CF120" s="853">
        <v>197.2</v>
      </c>
      <c r="CG120" s="854"/>
      <c r="CH120" s="854"/>
      <c r="CI120" s="854"/>
      <c r="CJ120" s="854"/>
      <c r="CK120" s="855" t="s">
        <v>445</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887633</v>
      </c>
      <c r="DR120" s="829"/>
      <c r="DS120" s="829"/>
      <c r="DT120" s="829"/>
      <c r="DU120" s="829"/>
      <c r="DV120" s="830">
        <v>42.7</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254066</v>
      </c>
      <c r="DR121" s="804"/>
      <c r="DS121" s="804"/>
      <c r="DT121" s="804"/>
      <c r="DU121" s="804"/>
      <c r="DV121" s="781">
        <v>12.2</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4136710</v>
      </c>
      <c r="BR122" s="832"/>
      <c r="BS122" s="832"/>
      <c r="BT122" s="832"/>
      <c r="BU122" s="832"/>
      <c r="BV122" s="832">
        <v>3554308</v>
      </c>
      <c r="BW122" s="832"/>
      <c r="BX122" s="832"/>
      <c r="BY122" s="832"/>
      <c r="BZ122" s="832"/>
      <c r="CA122" s="832">
        <v>5838258</v>
      </c>
      <c r="CB122" s="832"/>
      <c r="CC122" s="832"/>
      <c r="CD122" s="832"/>
      <c r="CE122" s="832"/>
      <c r="CF122" s="833">
        <v>280.7</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8397690</v>
      </c>
      <c r="BR123" s="820"/>
      <c r="BS123" s="820"/>
      <c r="BT123" s="820"/>
      <c r="BU123" s="820"/>
      <c r="BV123" s="820">
        <v>8008264</v>
      </c>
      <c r="BW123" s="820"/>
      <c r="BX123" s="820"/>
      <c r="BY123" s="820"/>
      <c r="BZ123" s="820"/>
      <c r="CA123" s="820">
        <v>9940514</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v>1550172</v>
      </c>
      <c r="DH124" s="751"/>
      <c r="DI124" s="751"/>
      <c r="DJ124" s="751"/>
      <c r="DK124" s="752"/>
      <c r="DL124" s="753">
        <v>1575242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228</v>
      </c>
      <c r="AB127" s="767"/>
      <c r="AC127" s="767"/>
      <c r="AD127" s="767"/>
      <c r="AE127" s="768"/>
      <c r="AF127" s="769">
        <v>309</v>
      </c>
      <c r="AG127" s="767"/>
      <c r="AH127" s="767"/>
      <c r="AI127" s="767"/>
      <c r="AJ127" s="768"/>
      <c r="AK127" s="769">
        <v>893</v>
      </c>
      <c r="AL127" s="767"/>
      <c r="AM127" s="767"/>
      <c r="AN127" s="767"/>
      <c r="AO127" s="768"/>
      <c r="AP127" s="811">
        <v>0</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36665</v>
      </c>
      <c r="AB128" s="788"/>
      <c r="AC128" s="788"/>
      <c r="AD128" s="788"/>
      <c r="AE128" s="789"/>
      <c r="AF128" s="790">
        <v>39139</v>
      </c>
      <c r="AG128" s="788"/>
      <c r="AH128" s="788"/>
      <c r="AI128" s="788"/>
      <c r="AJ128" s="789"/>
      <c r="AK128" s="790">
        <v>37930</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2221314</v>
      </c>
      <c r="AB129" s="767"/>
      <c r="AC129" s="767"/>
      <c r="AD129" s="767"/>
      <c r="AE129" s="768"/>
      <c r="AF129" s="769">
        <v>2255523</v>
      </c>
      <c r="AG129" s="767"/>
      <c r="AH129" s="767"/>
      <c r="AI129" s="767"/>
      <c r="AJ129" s="768"/>
      <c r="AK129" s="769">
        <v>2350648</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260201</v>
      </c>
      <c r="AB130" s="767"/>
      <c r="AC130" s="767"/>
      <c r="AD130" s="767"/>
      <c r="AE130" s="768"/>
      <c r="AF130" s="769">
        <v>268239</v>
      </c>
      <c r="AG130" s="767"/>
      <c r="AH130" s="767"/>
      <c r="AI130" s="767"/>
      <c r="AJ130" s="768"/>
      <c r="AK130" s="769">
        <v>270682</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6.2</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1961113</v>
      </c>
      <c r="AB131" s="751"/>
      <c r="AC131" s="751"/>
      <c r="AD131" s="751"/>
      <c r="AE131" s="752"/>
      <c r="AF131" s="753">
        <v>1987284</v>
      </c>
      <c r="AG131" s="751"/>
      <c r="AH131" s="751"/>
      <c r="AI131" s="751"/>
      <c r="AJ131" s="752"/>
      <c r="AK131" s="753">
        <v>2079966</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6.7084864560000002</v>
      </c>
      <c r="AB132" s="732"/>
      <c r="AC132" s="732"/>
      <c r="AD132" s="732"/>
      <c r="AE132" s="733"/>
      <c r="AF132" s="734">
        <v>8.2737042110000001</v>
      </c>
      <c r="AG132" s="732"/>
      <c r="AH132" s="732"/>
      <c r="AI132" s="732"/>
      <c r="AJ132" s="733"/>
      <c r="AK132" s="734">
        <v>3.8341492119999998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6.4</v>
      </c>
      <c r="AB133" s="711"/>
      <c r="AC133" s="711"/>
      <c r="AD133" s="711"/>
      <c r="AE133" s="712"/>
      <c r="AF133" s="710">
        <v>6.9</v>
      </c>
      <c r="AG133" s="711"/>
      <c r="AH133" s="711"/>
      <c r="AI133" s="711"/>
      <c r="AJ133" s="712"/>
      <c r="AK133" s="710">
        <v>6.2</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epy12sSBRoJpTE2kr5e3ug3sh9J29UmFipQV5mXPxgu2BuPV+4/7qG7qg0jxmFpbYfewm0ly4Zllnt78df3sWQ==" saltValue="dZsxaf3uCJNGOIIJlG9+M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9" zoomScale="70" zoomScaleNormal="85" zoomScaleSheetLayoutView="70" workbookViewId="0">
      <selection activeCell="BJ72" sqref="BJ72"/>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SyqvmYM7Z4GjGy1TfMAxAl1lBh0i7jDFT0Ngg8OkixvJohy6fjrBzAnO9z2D9W0NdodOMzzaYcoVtZGq/JivgA==" saltValue="KKmDDvmoY0hT2Y0Plf967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O49" zoomScale="73" zoomScaleNormal="100" zoomScaleSheetLayoutView="55" workbookViewId="0">
      <selection activeCell="CQ34" sqref="CQ34:DE34"/>
    </sheetView>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A3Gi9Ef/PBCZbW9Q4JyZaa2A0UCugS6kaFAI94GPtTzlcyGgtCKOoe4Ze6iy+0GV9G6FtbNejbrymjUJDRj2A==" saltValue="9CgKA7X9LW3vHeaR9cN1T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2" workbookViewId="0">
      <selection activeCell="CQ34" sqref="CQ34:DE34"/>
    </sheetView>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5" t="s">
        <v>478</v>
      </c>
      <c r="AP7" s="253"/>
      <c r="AQ7" s="254" t="s">
        <v>479</v>
      </c>
      <c r="AR7" s="255"/>
    </row>
    <row r="8" spans="1:46" ht="13.2" x14ac:dyDescent="0.2">
      <c r="A8" s="247"/>
      <c r="AK8" s="256"/>
      <c r="AL8" s="257"/>
      <c r="AM8" s="257"/>
      <c r="AN8" s="258"/>
      <c r="AO8" s="1106"/>
      <c r="AP8" s="259" t="s">
        <v>480</v>
      </c>
      <c r="AQ8" s="260" t="s">
        <v>481</v>
      </c>
      <c r="AR8" s="261" t="s">
        <v>482</v>
      </c>
    </row>
    <row r="9" spans="1:46" ht="13.2" x14ac:dyDescent="0.2">
      <c r="A9" s="247"/>
      <c r="AK9" s="1117" t="s">
        <v>483</v>
      </c>
      <c r="AL9" s="1118"/>
      <c r="AM9" s="1118"/>
      <c r="AN9" s="1119"/>
      <c r="AO9" s="262">
        <v>730085</v>
      </c>
      <c r="AP9" s="262">
        <v>187153</v>
      </c>
      <c r="AQ9" s="263">
        <v>239935</v>
      </c>
      <c r="AR9" s="264">
        <v>-22</v>
      </c>
    </row>
    <row r="10" spans="1:46" ht="13.5" customHeight="1" x14ac:dyDescent="0.2">
      <c r="A10" s="247"/>
      <c r="AK10" s="1117" t="s">
        <v>484</v>
      </c>
      <c r="AL10" s="1118"/>
      <c r="AM10" s="1118"/>
      <c r="AN10" s="1119"/>
      <c r="AO10" s="265">
        <v>143950</v>
      </c>
      <c r="AP10" s="265">
        <v>36901</v>
      </c>
      <c r="AQ10" s="266">
        <v>33021</v>
      </c>
      <c r="AR10" s="267">
        <v>11.8</v>
      </c>
    </row>
    <row r="11" spans="1:46" ht="13.5" customHeight="1" x14ac:dyDescent="0.2">
      <c r="A11" s="247"/>
      <c r="AK11" s="1117" t="s">
        <v>485</v>
      </c>
      <c r="AL11" s="1118"/>
      <c r="AM11" s="1118"/>
      <c r="AN11" s="1119"/>
      <c r="AO11" s="265" t="s">
        <v>486</v>
      </c>
      <c r="AP11" s="265" t="s">
        <v>486</v>
      </c>
      <c r="AQ11" s="266">
        <v>2306</v>
      </c>
      <c r="AR11" s="267" t="s">
        <v>486</v>
      </c>
    </row>
    <row r="12" spans="1:46" ht="13.5" customHeight="1" x14ac:dyDescent="0.2">
      <c r="A12" s="247"/>
      <c r="AK12" s="1117" t="s">
        <v>487</v>
      </c>
      <c r="AL12" s="1118"/>
      <c r="AM12" s="1118"/>
      <c r="AN12" s="1119"/>
      <c r="AO12" s="265" t="s">
        <v>486</v>
      </c>
      <c r="AP12" s="265" t="s">
        <v>486</v>
      </c>
      <c r="AQ12" s="266" t="s">
        <v>486</v>
      </c>
      <c r="AR12" s="267" t="s">
        <v>486</v>
      </c>
    </row>
    <row r="13" spans="1:46" ht="13.5" customHeight="1" x14ac:dyDescent="0.2">
      <c r="A13" s="247"/>
      <c r="AK13" s="1117" t="s">
        <v>488</v>
      </c>
      <c r="AL13" s="1118"/>
      <c r="AM13" s="1118"/>
      <c r="AN13" s="1119"/>
      <c r="AO13" s="265">
        <v>673</v>
      </c>
      <c r="AP13" s="265">
        <v>173</v>
      </c>
      <c r="AQ13" s="266">
        <v>7428</v>
      </c>
      <c r="AR13" s="267">
        <v>-97.7</v>
      </c>
    </row>
    <row r="14" spans="1:46" ht="13.5" customHeight="1" x14ac:dyDescent="0.2">
      <c r="A14" s="247"/>
      <c r="AK14" s="1117" t="s">
        <v>489</v>
      </c>
      <c r="AL14" s="1118"/>
      <c r="AM14" s="1118"/>
      <c r="AN14" s="1119"/>
      <c r="AO14" s="265">
        <v>7967</v>
      </c>
      <c r="AP14" s="265">
        <v>2042</v>
      </c>
      <c r="AQ14" s="266">
        <v>4299</v>
      </c>
      <c r="AR14" s="267">
        <v>-52.5</v>
      </c>
    </row>
    <row r="15" spans="1:46" ht="13.5" customHeight="1" x14ac:dyDescent="0.2">
      <c r="A15" s="247"/>
      <c r="AK15" s="1120" t="s">
        <v>490</v>
      </c>
      <c r="AL15" s="1121"/>
      <c r="AM15" s="1121"/>
      <c r="AN15" s="1122"/>
      <c r="AO15" s="265">
        <v>-44955</v>
      </c>
      <c r="AP15" s="265">
        <v>-11524</v>
      </c>
      <c r="AQ15" s="266">
        <v>-13612</v>
      </c>
      <c r="AR15" s="267">
        <v>-15.3</v>
      </c>
    </row>
    <row r="16" spans="1:46" ht="13.2" x14ac:dyDescent="0.2">
      <c r="A16" s="247"/>
      <c r="AK16" s="1120" t="s">
        <v>177</v>
      </c>
      <c r="AL16" s="1121"/>
      <c r="AM16" s="1121"/>
      <c r="AN16" s="1122"/>
      <c r="AO16" s="265">
        <v>837720</v>
      </c>
      <c r="AP16" s="265">
        <v>214745</v>
      </c>
      <c r="AQ16" s="266">
        <v>273378</v>
      </c>
      <c r="AR16" s="267">
        <v>-21.4</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23" t="s">
        <v>495</v>
      </c>
      <c r="AL21" s="1124"/>
      <c r="AM21" s="1124"/>
      <c r="AN21" s="1125"/>
      <c r="AO21" s="277">
        <v>15.89</v>
      </c>
      <c r="AP21" s="278">
        <v>21.68</v>
      </c>
      <c r="AQ21" s="279">
        <v>-5.79</v>
      </c>
      <c r="AS21" s="280"/>
      <c r="AT21" s="276"/>
    </row>
    <row r="22" spans="1:46" s="248" customFormat="1" ht="13.2" x14ac:dyDescent="0.2">
      <c r="A22" s="276"/>
      <c r="AK22" s="1123" t="s">
        <v>496</v>
      </c>
      <c r="AL22" s="1124"/>
      <c r="AM22" s="1124"/>
      <c r="AN22" s="1125"/>
      <c r="AO22" s="281">
        <v>90.6</v>
      </c>
      <c r="AP22" s="282">
        <v>95.1</v>
      </c>
      <c r="AQ22" s="283">
        <v>-4.5</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5" t="s">
        <v>478</v>
      </c>
      <c r="AP30" s="253"/>
      <c r="AQ30" s="254" t="s">
        <v>479</v>
      </c>
      <c r="AR30" s="255"/>
    </row>
    <row r="31" spans="1:46" ht="13.2" x14ac:dyDescent="0.2">
      <c r="A31" s="247"/>
      <c r="AK31" s="256"/>
      <c r="AL31" s="257"/>
      <c r="AM31" s="257"/>
      <c r="AN31" s="258"/>
      <c r="AO31" s="1106"/>
      <c r="AP31" s="259" t="s">
        <v>480</v>
      </c>
      <c r="AQ31" s="260" t="s">
        <v>481</v>
      </c>
      <c r="AR31" s="261" t="s">
        <v>482</v>
      </c>
    </row>
    <row r="32" spans="1:46" ht="27" customHeight="1" x14ac:dyDescent="0.2">
      <c r="A32" s="247"/>
      <c r="AK32" s="1107" t="s">
        <v>500</v>
      </c>
      <c r="AL32" s="1108"/>
      <c r="AM32" s="1108"/>
      <c r="AN32" s="1109"/>
      <c r="AO32" s="291">
        <v>319265</v>
      </c>
      <c r="AP32" s="291">
        <v>81842</v>
      </c>
      <c r="AQ32" s="292">
        <v>143519</v>
      </c>
      <c r="AR32" s="293">
        <v>-43</v>
      </c>
    </row>
    <row r="33" spans="1:46" ht="13.5" customHeight="1" x14ac:dyDescent="0.2">
      <c r="A33" s="247"/>
      <c r="AK33" s="1107" t="s">
        <v>501</v>
      </c>
      <c r="AL33" s="1108"/>
      <c r="AM33" s="1108"/>
      <c r="AN33" s="1109"/>
      <c r="AO33" s="291" t="s">
        <v>486</v>
      </c>
      <c r="AP33" s="291" t="s">
        <v>486</v>
      </c>
      <c r="AQ33" s="292" t="s">
        <v>486</v>
      </c>
      <c r="AR33" s="293" t="s">
        <v>486</v>
      </c>
    </row>
    <row r="34" spans="1:46" ht="27" customHeight="1" x14ac:dyDescent="0.2">
      <c r="A34" s="247"/>
      <c r="AK34" s="1107" t="s">
        <v>502</v>
      </c>
      <c r="AL34" s="1108"/>
      <c r="AM34" s="1108"/>
      <c r="AN34" s="1109"/>
      <c r="AO34" s="291" t="s">
        <v>486</v>
      </c>
      <c r="AP34" s="291" t="s">
        <v>486</v>
      </c>
      <c r="AQ34" s="292" t="s">
        <v>486</v>
      </c>
      <c r="AR34" s="293" t="s">
        <v>486</v>
      </c>
    </row>
    <row r="35" spans="1:46" ht="27" customHeight="1" x14ac:dyDescent="0.2">
      <c r="A35" s="247"/>
      <c r="AK35" s="1107" t="s">
        <v>503</v>
      </c>
      <c r="AL35" s="1108"/>
      <c r="AM35" s="1108"/>
      <c r="AN35" s="1109"/>
      <c r="AO35" s="291">
        <v>68117</v>
      </c>
      <c r="AP35" s="291">
        <v>17461</v>
      </c>
      <c r="AQ35" s="292">
        <v>32537</v>
      </c>
      <c r="AR35" s="293">
        <v>-46.3</v>
      </c>
    </row>
    <row r="36" spans="1:46" ht="27" customHeight="1" x14ac:dyDescent="0.2">
      <c r="A36" s="247"/>
      <c r="AK36" s="1107" t="s">
        <v>504</v>
      </c>
      <c r="AL36" s="1108"/>
      <c r="AM36" s="1108"/>
      <c r="AN36" s="1109"/>
      <c r="AO36" s="291">
        <v>86</v>
      </c>
      <c r="AP36" s="291">
        <v>22</v>
      </c>
      <c r="AQ36" s="292">
        <v>3256</v>
      </c>
      <c r="AR36" s="293">
        <v>-99.3</v>
      </c>
    </row>
    <row r="37" spans="1:46" ht="13.5" customHeight="1" x14ac:dyDescent="0.2">
      <c r="A37" s="247"/>
      <c r="AK37" s="1107" t="s">
        <v>505</v>
      </c>
      <c r="AL37" s="1108"/>
      <c r="AM37" s="1108"/>
      <c r="AN37" s="1109"/>
      <c r="AO37" s="291">
        <v>893</v>
      </c>
      <c r="AP37" s="291">
        <v>229</v>
      </c>
      <c r="AQ37" s="292">
        <v>244</v>
      </c>
      <c r="AR37" s="293">
        <v>-6.1</v>
      </c>
    </row>
    <row r="38" spans="1:46" ht="27" customHeight="1" x14ac:dyDescent="0.2">
      <c r="A38" s="247"/>
      <c r="AK38" s="1110" t="s">
        <v>506</v>
      </c>
      <c r="AL38" s="1111"/>
      <c r="AM38" s="1111"/>
      <c r="AN38" s="1112"/>
      <c r="AO38" s="294" t="s">
        <v>486</v>
      </c>
      <c r="AP38" s="294" t="s">
        <v>486</v>
      </c>
      <c r="AQ38" s="295">
        <v>45</v>
      </c>
      <c r="AR38" s="283" t="s">
        <v>486</v>
      </c>
      <c r="AS38" s="290"/>
    </row>
    <row r="39" spans="1:46" ht="13.2" x14ac:dyDescent="0.2">
      <c r="A39" s="247"/>
      <c r="AK39" s="1110" t="s">
        <v>507</v>
      </c>
      <c r="AL39" s="1111"/>
      <c r="AM39" s="1111"/>
      <c r="AN39" s="1112"/>
      <c r="AO39" s="291">
        <v>-37930</v>
      </c>
      <c r="AP39" s="291">
        <v>-9723</v>
      </c>
      <c r="AQ39" s="292">
        <v>-3310</v>
      </c>
      <c r="AR39" s="293">
        <v>193.7</v>
      </c>
      <c r="AS39" s="290"/>
    </row>
    <row r="40" spans="1:46" ht="27" customHeight="1" x14ac:dyDescent="0.2">
      <c r="A40" s="247"/>
      <c r="AK40" s="1107" t="s">
        <v>508</v>
      </c>
      <c r="AL40" s="1108"/>
      <c r="AM40" s="1108"/>
      <c r="AN40" s="1109"/>
      <c r="AO40" s="291">
        <v>-270682</v>
      </c>
      <c r="AP40" s="291">
        <v>-69388</v>
      </c>
      <c r="AQ40" s="292">
        <v>-131495</v>
      </c>
      <c r="AR40" s="293">
        <v>-47.2</v>
      </c>
      <c r="AS40" s="290"/>
    </row>
    <row r="41" spans="1:46" ht="13.2" x14ac:dyDescent="0.2">
      <c r="A41" s="247"/>
      <c r="AK41" s="1113" t="s">
        <v>287</v>
      </c>
      <c r="AL41" s="1114"/>
      <c r="AM41" s="1114"/>
      <c r="AN41" s="1115"/>
      <c r="AO41" s="291">
        <v>79749</v>
      </c>
      <c r="AP41" s="291">
        <v>20443</v>
      </c>
      <c r="AQ41" s="292">
        <v>44796</v>
      </c>
      <c r="AR41" s="293">
        <v>-54.4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00" t="s">
        <v>478</v>
      </c>
      <c r="AN49" s="1102" t="s">
        <v>511</v>
      </c>
      <c r="AO49" s="1103"/>
      <c r="AP49" s="1103"/>
      <c r="AQ49" s="1103"/>
      <c r="AR49" s="1104"/>
    </row>
    <row r="50" spans="1:44" ht="13.2" x14ac:dyDescent="0.2">
      <c r="A50" s="247"/>
      <c r="AK50" s="305"/>
      <c r="AL50" s="306"/>
      <c r="AM50" s="1101"/>
      <c r="AN50" s="307" t="s">
        <v>512</v>
      </c>
      <c r="AO50" s="308" t="s">
        <v>513</v>
      </c>
      <c r="AP50" s="309" t="s">
        <v>514</v>
      </c>
      <c r="AQ50" s="310" t="s">
        <v>515</v>
      </c>
      <c r="AR50" s="311" t="s">
        <v>516</v>
      </c>
    </row>
    <row r="51" spans="1:44" ht="13.2" x14ac:dyDescent="0.2">
      <c r="A51" s="247"/>
      <c r="AK51" s="303" t="s">
        <v>517</v>
      </c>
      <c r="AL51" s="304"/>
      <c r="AM51" s="312">
        <v>506396</v>
      </c>
      <c r="AN51" s="313">
        <v>121438</v>
      </c>
      <c r="AO51" s="314">
        <v>-20.8</v>
      </c>
      <c r="AP51" s="315">
        <v>263613</v>
      </c>
      <c r="AQ51" s="316">
        <v>-0.2</v>
      </c>
      <c r="AR51" s="317">
        <v>-20.6</v>
      </c>
    </row>
    <row r="52" spans="1:44" ht="13.2" x14ac:dyDescent="0.2">
      <c r="A52" s="247"/>
      <c r="AK52" s="318"/>
      <c r="AL52" s="319" t="s">
        <v>518</v>
      </c>
      <c r="AM52" s="320">
        <v>242533</v>
      </c>
      <c r="AN52" s="321">
        <v>58161</v>
      </c>
      <c r="AO52" s="322">
        <v>-10</v>
      </c>
      <c r="AP52" s="323">
        <v>128823</v>
      </c>
      <c r="AQ52" s="324">
        <v>-3.8</v>
      </c>
      <c r="AR52" s="325">
        <v>-6.2</v>
      </c>
    </row>
    <row r="53" spans="1:44" ht="13.2" x14ac:dyDescent="0.2">
      <c r="A53" s="247"/>
      <c r="AK53" s="303" t="s">
        <v>519</v>
      </c>
      <c r="AL53" s="304"/>
      <c r="AM53" s="312">
        <v>494721</v>
      </c>
      <c r="AN53" s="313">
        <v>120517</v>
      </c>
      <c r="AO53" s="314">
        <v>-0.8</v>
      </c>
      <c r="AP53" s="315">
        <v>330026</v>
      </c>
      <c r="AQ53" s="316">
        <v>25.2</v>
      </c>
      <c r="AR53" s="317">
        <v>-26</v>
      </c>
    </row>
    <row r="54" spans="1:44" ht="13.2" x14ac:dyDescent="0.2">
      <c r="A54" s="247"/>
      <c r="AK54" s="318"/>
      <c r="AL54" s="319" t="s">
        <v>518</v>
      </c>
      <c r="AM54" s="320">
        <v>224165</v>
      </c>
      <c r="AN54" s="321">
        <v>54608</v>
      </c>
      <c r="AO54" s="322">
        <v>-6.1</v>
      </c>
      <c r="AP54" s="323">
        <v>141075</v>
      </c>
      <c r="AQ54" s="324">
        <v>9.5</v>
      </c>
      <c r="AR54" s="325">
        <v>-15.6</v>
      </c>
    </row>
    <row r="55" spans="1:44" ht="13.2" x14ac:dyDescent="0.2">
      <c r="A55" s="247"/>
      <c r="AK55" s="303" t="s">
        <v>520</v>
      </c>
      <c r="AL55" s="304"/>
      <c r="AM55" s="312">
        <v>745779</v>
      </c>
      <c r="AN55" s="313">
        <v>185195</v>
      </c>
      <c r="AO55" s="314">
        <v>53.7</v>
      </c>
      <c r="AP55" s="315">
        <v>278179</v>
      </c>
      <c r="AQ55" s="316">
        <v>-15.7</v>
      </c>
      <c r="AR55" s="317">
        <v>69.400000000000006</v>
      </c>
    </row>
    <row r="56" spans="1:44" ht="13.2" x14ac:dyDescent="0.2">
      <c r="A56" s="247"/>
      <c r="AK56" s="318"/>
      <c r="AL56" s="319" t="s">
        <v>518</v>
      </c>
      <c r="AM56" s="320">
        <v>438285</v>
      </c>
      <c r="AN56" s="321">
        <v>108837</v>
      </c>
      <c r="AO56" s="322">
        <v>99.3</v>
      </c>
      <c r="AP56" s="323">
        <v>122182</v>
      </c>
      <c r="AQ56" s="324">
        <v>-13.4</v>
      </c>
      <c r="AR56" s="325">
        <v>112.7</v>
      </c>
    </row>
    <row r="57" spans="1:44" ht="13.2" x14ac:dyDescent="0.2">
      <c r="A57" s="247"/>
      <c r="AK57" s="303" t="s">
        <v>521</v>
      </c>
      <c r="AL57" s="304"/>
      <c r="AM57" s="312">
        <v>822505</v>
      </c>
      <c r="AN57" s="313">
        <v>206919</v>
      </c>
      <c r="AO57" s="314">
        <v>11.7</v>
      </c>
      <c r="AP57" s="315">
        <v>283153</v>
      </c>
      <c r="AQ57" s="316">
        <v>1.8</v>
      </c>
      <c r="AR57" s="317">
        <v>9.9</v>
      </c>
    </row>
    <row r="58" spans="1:44" ht="13.2" x14ac:dyDescent="0.2">
      <c r="A58" s="247"/>
      <c r="AK58" s="318"/>
      <c r="AL58" s="319" t="s">
        <v>518</v>
      </c>
      <c r="AM58" s="320">
        <v>48257</v>
      </c>
      <c r="AN58" s="321">
        <v>12140</v>
      </c>
      <c r="AO58" s="322">
        <v>-88.8</v>
      </c>
      <c r="AP58" s="323">
        <v>127593</v>
      </c>
      <c r="AQ58" s="324">
        <v>4.4000000000000004</v>
      </c>
      <c r="AR58" s="325">
        <v>-93.2</v>
      </c>
    </row>
    <row r="59" spans="1:44" ht="13.2" x14ac:dyDescent="0.2">
      <c r="A59" s="247"/>
      <c r="AK59" s="303" t="s">
        <v>522</v>
      </c>
      <c r="AL59" s="304"/>
      <c r="AM59" s="312">
        <v>2796277</v>
      </c>
      <c r="AN59" s="313">
        <v>716810</v>
      </c>
      <c r="AO59" s="314">
        <v>246.4</v>
      </c>
      <c r="AP59" s="315">
        <v>262169</v>
      </c>
      <c r="AQ59" s="316">
        <v>-7.4</v>
      </c>
      <c r="AR59" s="317">
        <v>253.8</v>
      </c>
    </row>
    <row r="60" spans="1:44" ht="13.2" x14ac:dyDescent="0.2">
      <c r="A60" s="247"/>
      <c r="AK60" s="318"/>
      <c r="AL60" s="319" t="s">
        <v>518</v>
      </c>
      <c r="AM60" s="320">
        <v>128951</v>
      </c>
      <c r="AN60" s="321">
        <v>33056</v>
      </c>
      <c r="AO60" s="322">
        <v>172.3</v>
      </c>
      <c r="AP60" s="323">
        <v>152658</v>
      </c>
      <c r="AQ60" s="324">
        <v>19.600000000000001</v>
      </c>
      <c r="AR60" s="325">
        <v>152.69999999999999</v>
      </c>
    </row>
    <row r="61" spans="1:44" ht="13.2" x14ac:dyDescent="0.2">
      <c r="A61" s="247"/>
      <c r="AK61" s="303" t="s">
        <v>523</v>
      </c>
      <c r="AL61" s="326"/>
      <c r="AM61" s="312">
        <v>1073136</v>
      </c>
      <c r="AN61" s="313">
        <v>270176</v>
      </c>
      <c r="AO61" s="314">
        <v>58</v>
      </c>
      <c r="AP61" s="315">
        <v>283428</v>
      </c>
      <c r="AQ61" s="327">
        <v>0.7</v>
      </c>
      <c r="AR61" s="317">
        <v>57.3</v>
      </c>
    </row>
    <row r="62" spans="1:44" ht="13.2" x14ac:dyDescent="0.2">
      <c r="A62" s="247"/>
      <c r="AK62" s="318"/>
      <c r="AL62" s="319" t="s">
        <v>518</v>
      </c>
      <c r="AM62" s="320">
        <v>216438</v>
      </c>
      <c r="AN62" s="321">
        <v>53360</v>
      </c>
      <c r="AO62" s="322">
        <v>33.299999999999997</v>
      </c>
      <c r="AP62" s="323">
        <v>134466</v>
      </c>
      <c r="AQ62" s="324">
        <v>3.3</v>
      </c>
      <c r="AR62" s="325">
        <v>30</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5E5Hfbfb8jK0Nb2HdzYKnHPCFs43GGOHU2mMs6lVtoObBBn5/tuZna99bmn4Od+xJPZ81AKXYe6Ot+K18HCU1A==" saltValue="AyKZowYfs+AnqXx/83PQ8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70" zoomScaleNormal="70" zoomScaleSheetLayoutView="55" workbookViewId="0">
      <selection activeCell="CQ34" sqref="CQ34:DE34"/>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AuGZ1+ixH95ddw1ePb+oVFGPMn3spQtsIfUyErMO+QG9/V5yycoSa19dG+ZCGyRd6xj0zSjUlbDsca/EpE9RmQ==" saltValue="vUXiUeKf94YBzrL2//784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81" zoomScale="69" zoomScaleNormal="85" zoomScaleSheetLayoutView="55" workbookViewId="0">
      <selection activeCell="CQ34" sqref="CQ34:DE34"/>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nuNjM6P9A3N16ZGwW0VdE2B14KxG2W3KIFHs/9aOe5tmiMjBr2Erqym734Hgs0aIxYIertxQJBLpCxLQv+D3yA==" saltValue="3FEeP52bsBK5sY8od211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5" zoomScale="75" zoomScaleNormal="110" zoomScaleSheetLayoutView="100" workbookViewId="0">
      <selection activeCell="CQ34" sqref="CQ34:DE3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60.42</v>
      </c>
      <c r="G47" s="12">
        <v>60.27</v>
      </c>
      <c r="H47" s="12">
        <v>63.21</v>
      </c>
      <c r="I47" s="12">
        <v>67.22</v>
      </c>
      <c r="J47" s="13">
        <v>59.69</v>
      </c>
    </row>
    <row r="48" spans="2:10" ht="57.75" customHeight="1" x14ac:dyDescent="0.2">
      <c r="B48" s="14"/>
      <c r="C48" s="1128" t="s">
        <v>4</v>
      </c>
      <c r="D48" s="1128"/>
      <c r="E48" s="1129"/>
      <c r="F48" s="15">
        <v>9.6300000000000008</v>
      </c>
      <c r="G48" s="16">
        <v>9.33</v>
      </c>
      <c r="H48" s="16">
        <v>9.93</v>
      </c>
      <c r="I48" s="16">
        <v>9.18</v>
      </c>
      <c r="J48" s="17">
        <v>12.32</v>
      </c>
    </row>
    <row r="49" spans="2:10" ht="57.75" customHeight="1" thickBot="1" x14ac:dyDescent="0.25">
      <c r="B49" s="18"/>
      <c r="C49" s="1130" t="s">
        <v>5</v>
      </c>
      <c r="D49" s="1130"/>
      <c r="E49" s="1131"/>
      <c r="F49" s="19" t="s">
        <v>530</v>
      </c>
      <c r="G49" s="20">
        <v>4.95</v>
      </c>
      <c r="H49" s="20">
        <v>1.56</v>
      </c>
      <c r="I49" s="20">
        <v>4.37</v>
      </c>
      <c r="J49" s="21" t="s">
        <v>531</v>
      </c>
    </row>
    <row r="50" spans="2:10" ht="13.2" x14ac:dyDescent="0.2"/>
  </sheetData>
  <sheetProtection algorithmName="SHA-512" hashValue="SdpuLihUEBpz8FJ5OabQPLT+U/sVDTVey647jUfp2yhkneeQhZlSLPeKP5cPG2L2NkkNhsnpyhKzPIedP/jJqg==" saltValue="Y1p5aA9bqTIcVZBm19u+6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及川 脩</cp:lastModifiedBy>
  <cp:lastPrinted>2026-03-18T02:57:17Z</cp:lastPrinted>
  <dcterms:created xsi:type="dcterms:W3CDTF">2026-02-26T09:21:06Z</dcterms:created>
  <dcterms:modified xsi:type="dcterms:W3CDTF">2026-03-19T09:12:38Z</dcterms:modified>
  <cp:category/>
</cp:coreProperties>
</file>